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Stein\Downloads\"/>
    </mc:Choice>
  </mc:AlternateContent>
  <xr:revisionPtr revIDLastSave="0" documentId="8_{A2EF9862-859C-4B6D-84F1-51A18034AE42}" xr6:coauthVersionLast="47" xr6:coauthVersionMax="47" xr10:uidLastSave="{00000000-0000-0000-0000-000000000000}"/>
  <bookViews>
    <workbookView xWindow="20925" yWindow="3885" windowWidth="28800" windowHeight="14385" activeTab="2" xr2:uid="{AB55AAF5-8488-44B4-82B9-793C2D7507CF}"/>
  </bookViews>
  <sheets>
    <sheet name="ZBEn Solver" sheetId="2" r:id="rId1"/>
    <sheet name="ZBE Solver" sheetId="4" r:id="rId2"/>
    <sheet name="Hursh-Siberberg Exp Solver" sheetId="5" r:id="rId3"/>
    <sheet name="ZBEn Sample Data" sheetId="3" r:id="rId4"/>
  </sheets>
  <definedNames>
    <definedName name="solver_adj" localSheetId="2" hidden="1">'Hursh-Siberberg Exp Solver'!$B$6</definedName>
    <definedName name="solver_adj" localSheetId="1" hidden="1">'ZBE Solver'!$B$6</definedName>
    <definedName name="solver_adj" localSheetId="0" hidden="1">'ZBEn Solver'!$B$6</definedName>
    <definedName name="solver_cvg" localSheetId="2" hidden="1">0.0001</definedName>
    <definedName name="solver_cvg" localSheetId="1" hidden="1">0.0001</definedName>
    <definedName name="solver_cvg" localSheetId="0" hidden="1">0.0001</definedName>
    <definedName name="solver_drv" localSheetId="2" hidden="1">2</definedName>
    <definedName name="solver_drv" localSheetId="1" hidden="1">2</definedName>
    <definedName name="solver_drv" localSheetId="0" hidden="1">2</definedName>
    <definedName name="solver_eng" localSheetId="2" hidden="1">1</definedName>
    <definedName name="solver_eng" localSheetId="1" hidden="1">1</definedName>
    <definedName name="solver_eng" localSheetId="0" hidden="1">1</definedName>
    <definedName name="solver_est" localSheetId="2" hidden="1">1</definedName>
    <definedName name="solver_est" localSheetId="1" hidden="1">1</definedName>
    <definedName name="solver_est" localSheetId="0" hidden="1">1</definedName>
    <definedName name="solver_itr" localSheetId="2" hidden="1">2147483647</definedName>
    <definedName name="solver_itr" localSheetId="1" hidden="1">2147483647</definedName>
    <definedName name="solver_itr" localSheetId="0" hidden="1">2147483647</definedName>
    <definedName name="solver_lhs1" localSheetId="2" hidden="1">'Hursh-Siberberg Exp Solver'!$B$6</definedName>
    <definedName name="solver_lhs1" localSheetId="1" hidden="1">'ZBE Solver'!$B$6</definedName>
    <definedName name="solver_lhs1" localSheetId="0" hidden="1">'ZBEn Solver'!$B$6</definedName>
    <definedName name="solver_lhs2" localSheetId="2" hidden="1">'Hursh-Siberberg Exp Solver'!$B$6</definedName>
    <definedName name="solver_lhs2" localSheetId="1" hidden="1">'ZBE Solver'!$B$6</definedName>
    <definedName name="solver_lhs2" localSheetId="0" hidden="1">'ZBEn Solver'!$B$6</definedName>
    <definedName name="solver_mip" localSheetId="2" hidden="1">2147483647</definedName>
    <definedName name="solver_mip" localSheetId="1" hidden="1">2147483647</definedName>
    <definedName name="solver_mip" localSheetId="0" hidden="1">2147483647</definedName>
    <definedName name="solver_mni" localSheetId="2" hidden="1">30</definedName>
    <definedName name="solver_mni" localSheetId="1" hidden="1">30</definedName>
    <definedName name="solver_mni" localSheetId="0" hidden="1">30</definedName>
    <definedName name="solver_mrt" localSheetId="2" hidden="1">0.075</definedName>
    <definedName name="solver_mrt" localSheetId="1" hidden="1">0.075</definedName>
    <definedName name="solver_mrt" localSheetId="0" hidden="1">0.075</definedName>
    <definedName name="solver_msl" localSheetId="2" hidden="1">2</definedName>
    <definedName name="solver_msl" localSheetId="1" hidden="1">2</definedName>
    <definedName name="solver_msl" localSheetId="0" hidden="1">2</definedName>
    <definedName name="solver_neg" localSheetId="2" hidden="1">1</definedName>
    <definedName name="solver_neg" localSheetId="1" hidden="1">1</definedName>
    <definedName name="solver_neg" localSheetId="0" hidden="1">1</definedName>
    <definedName name="solver_nod" localSheetId="2" hidden="1">2147483647</definedName>
    <definedName name="solver_nod" localSheetId="1" hidden="1">2147483647</definedName>
    <definedName name="solver_nod" localSheetId="0" hidden="1">2147483647</definedName>
    <definedName name="solver_num" localSheetId="2" hidden="1">1</definedName>
    <definedName name="solver_num" localSheetId="1" hidden="1">1</definedName>
    <definedName name="solver_num" localSheetId="0" hidden="1">1</definedName>
    <definedName name="solver_nwt" localSheetId="2" hidden="1">1</definedName>
    <definedName name="solver_nwt" localSheetId="1" hidden="1">1</definedName>
    <definedName name="solver_nwt" localSheetId="0" hidden="1">1</definedName>
    <definedName name="solver_opt" localSheetId="2" hidden="1">'Hursh-Siberberg Exp Solver'!$B$7</definedName>
    <definedName name="solver_opt" localSheetId="1" hidden="1">'ZBE Solver'!$B$7</definedName>
    <definedName name="solver_opt" localSheetId="0" hidden="1">'ZBEn Solver'!$B$7</definedName>
    <definedName name="solver_pre" localSheetId="2" hidden="1">0.000001</definedName>
    <definedName name="solver_pre" localSheetId="1" hidden="1">0.000001</definedName>
    <definedName name="solver_pre" localSheetId="0" hidden="1">0.000001</definedName>
    <definedName name="solver_rbv" localSheetId="2" hidden="1">1</definedName>
    <definedName name="solver_rbv" localSheetId="1" hidden="1">1</definedName>
    <definedName name="solver_rbv" localSheetId="0" hidden="1">1</definedName>
    <definedName name="solver_rel1" localSheetId="2" hidden="1">3</definedName>
    <definedName name="solver_rel1" localSheetId="1" hidden="1">3</definedName>
    <definedName name="solver_rel1" localSheetId="0" hidden="1">3</definedName>
    <definedName name="solver_rel2" localSheetId="2" hidden="1">3</definedName>
    <definedName name="solver_rel2" localSheetId="1" hidden="1">3</definedName>
    <definedName name="solver_rel2" localSheetId="0" hidden="1">3</definedName>
    <definedName name="solver_rhs1" localSheetId="2" hidden="1">0</definedName>
    <definedName name="solver_rhs1" localSheetId="1" hidden="1">0</definedName>
    <definedName name="solver_rhs1" localSheetId="0" hidden="1">0</definedName>
    <definedName name="solver_rhs2" localSheetId="2" hidden="1">0</definedName>
    <definedName name="solver_rhs2" localSheetId="1" hidden="1">0</definedName>
    <definedName name="solver_rhs2" localSheetId="0" hidden="1">0</definedName>
    <definedName name="solver_rlx" localSheetId="2" hidden="1">2</definedName>
    <definedName name="solver_rlx" localSheetId="1" hidden="1">2</definedName>
    <definedName name="solver_rlx" localSheetId="0" hidden="1">2</definedName>
    <definedName name="solver_rsd" localSheetId="2" hidden="1">1</definedName>
    <definedName name="solver_rsd" localSheetId="1" hidden="1">1</definedName>
    <definedName name="solver_rsd" localSheetId="0" hidden="1">1</definedName>
    <definedName name="solver_scl" localSheetId="2" hidden="1">1</definedName>
    <definedName name="solver_scl" localSheetId="1" hidden="1">1</definedName>
    <definedName name="solver_scl" localSheetId="0" hidden="1">1</definedName>
    <definedName name="solver_sho" localSheetId="2" hidden="1">2</definedName>
    <definedName name="solver_sho" localSheetId="1" hidden="1">2</definedName>
    <definedName name="solver_sho" localSheetId="0" hidden="1">2</definedName>
    <definedName name="solver_ssz" localSheetId="2" hidden="1">2000</definedName>
    <definedName name="solver_ssz" localSheetId="1" hidden="1">2000</definedName>
    <definedName name="solver_ssz" localSheetId="0" hidden="1">2000</definedName>
    <definedName name="solver_tim" localSheetId="2" hidden="1">2147483647</definedName>
    <definedName name="solver_tim" localSheetId="1" hidden="1">2147483647</definedName>
    <definedName name="solver_tim" localSheetId="0" hidden="1">2147483647</definedName>
    <definedName name="solver_tol" localSheetId="2" hidden="1">0.01</definedName>
    <definedName name="solver_tol" localSheetId="1" hidden="1">0.01</definedName>
    <definedName name="solver_tol" localSheetId="0" hidden="1">0.01</definedName>
    <definedName name="solver_typ" localSheetId="2" hidden="1">1</definedName>
    <definedName name="solver_typ" localSheetId="1" hidden="1">1</definedName>
    <definedName name="solver_typ" localSheetId="0" hidden="1">1</definedName>
    <definedName name="solver_val" localSheetId="2" hidden="1">0</definedName>
    <definedName name="solver_val" localSheetId="1" hidden="1">0</definedName>
    <definedName name="solver_val" localSheetId="0" hidden="1">0</definedName>
    <definedName name="solver_ver" localSheetId="2" hidden="1">3</definedName>
    <definedName name="solver_ver" localSheetId="1" hidden="1">3</definedName>
    <definedName name="solver_ver" localSheetId="0" hidden="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5" i="5" l="1"/>
  <c r="I5" i="5"/>
  <c r="L3" i="5"/>
  <c r="L4" i="5" s="1"/>
  <c r="L5" i="5" s="1"/>
  <c r="L6" i="5" s="1"/>
  <c r="L7" i="5" s="1"/>
  <c r="L8" i="5" s="1"/>
  <c r="L9" i="5" s="1"/>
  <c r="L10" i="5" s="1"/>
  <c r="L11" i="5" s="1"/>
  <c r="L12" i="5" s="1"/>
  <c r="L3" i="4"/>
  <c r="L4" i="4" s="1"/>
  <c r="L5" i="4" s="1"/>
  <c r="L6" i="4" s="1"/>
  <c r="L7" i="4" s="1"/>
  <c r="L8" i="4" s="1"/>
  <c r="L9" i="4" s="1"/>
  <c r="L10" i="4" s="1"/>
  <c r="L11" i="4" s="1"/>
  <c r="L12" i="4" s="1"/>
  <c r="L3" i="2"/>
  <c r="L4" i="2" s="1"/>
  <c r="L5" i="2" s="1"/>
  <c r="L6" i="2" s="1"/>
  <c r="L7" i="2" s="1"/>
  <c r="L8" i="2" s="1"/>
  <c r="L9" i="2" s="1"/>
  <c r="L10" i="2" s="1"/>
  <c r="L11" i="2" s="1"/>
  <c r="L12" i="2" s="1"/>
  <c r="L14" i="5" l="1"/>
  <c r="L13" i="5" s="1"/>
  <c r="L14" i="4"/>
  <c r="L14" i="2"/>
  <c r="L13" i="2" s="1"/>
  <c r="L13" i="4" l="1"/>
  <c r="D8" i="5" l="1"/>
  <c r="D7" i="5"/>
  <c r="D8" i="4" l="1"/>
  <c r="D7" i="4"/>
  <c r="D8" i="2"/>
  <c r="D7" i="2"/>
  <c r="H4" i="2" l="1"/>
  <c r="F4" i="2"/>
  <c r="C6" i="5" l="1"/>
  <c r="C6" i="4" l="1"/>
  <c r="C3" i="4"/>
  <c r="H1001" i="3"/>
  <c r="H1000" i="3"/>
  <c r="H999" i="3"/>
  <c r="H998" i="3"/>
  <c r="H997" i="3"/>
  <c r="H996" i="3"/>
  <c r="H995" i="3"/>
  <c r="H994" i="3"/>
  <c r="H993" i="3"/>
  <c r="H992" i="3"/>
  <c r="H991" i="3"/>
  <c r="H990" i="3"/>
  <c r="H989" i="3"/>
  <c r="H988" i="3"/>
  <c r="H987" i="3"/>
  <c r="H986" i="3"/>
  <c r="H985" i="3"/>
  <c r="H984" i="3"/>
  <c r="H983" i="3"/>
  <c r="H982" i="3"/>
  <c r="H981" i="3"/>
  <c r="H980" i="3"/>
  <c r="H979" i="3"/>
  <c r="H978" i="3"/>
  <c r="H977" i="3"/>
  <c r="H976" i="3"/>
  <c r="H975" i="3"/>
  <c r="H974" i="3"/>
  <c r="H973" i="3"/>
  <c r="H972" i="3"/>
  <c r="H971" i="3"/>
  <c r="H970" i="3"/>
  <c r="H969" i="3"/>
  <c r="H968" i="3"/>
  <c r="H967" i="3"/>
  <c r="H966" i="3"/>
  <c r="H965" i="3"/>
  <c r="H964" i="3"/>
  <c r="H963" i="3"/>
  <c r="H962" i="3"/>
  <c r="H961" i="3"/>
  <c r="H960" i="3"/>
  <c r="H959" i="3"/>
  <c r="H958" i="3"/>
  <c r="H957" i="3"/>
  <c r="H956" i="3"/>
  <c r="H955" i="3"/>
  <c r="H954" i="3"/>
  <c r="H953" i="3"/>
  <c r="H952" i="3"/>
  <c r="H951" i="3"/>
  <c r="H950" i="3"/>
  <c r="H949" i="3"/>
  <c r="H948" i="3"/>
  <c r="H947" i="3"/>
  <c r="H946" i="3"/>
  <c r="H945" i="3"/>
  <c r="H944" i="3"/>
  <c r="H943" i="3"/>
  <c r="H942" i="3"/>
  <c r="H941" i="3"/>
  <c r="H940" i="3"/>
  <c r="H939" i="3"/>
  <c r="H938" i="3"/>
  <c r="H937" i="3"/>
  <c r="H936" i="3"/>
  <c r="H935" i="3"/>
  <c r="H934" i="3"/>
  <c r="H933" i="3"/>
  <c r="H932" i="3"/>
  <c r="H931" i="3"/>
  <c r="H930" i="3"/>
  <c r="H929" i="3"/>
  <c r="H928" i="3"/>
  <c r="H927" i="3"/>
  <c r="H926" i="3"/>
  <c r="H925" i="3"/>
  <c r="H924" i="3"/>
  <c r="H923" i="3"/>
  <c r="H922" i="3"/>
  <c r="H921" i="3"/>
  <c r="H920" i="3"/>
  <c r="H919" i="3"/>
  <c r="H918" i="3"/>
  <c r="H917" i="3"/>
  <c r="H916" i="3"/>
  <c r="H915" i="3"/>
  <c r="H914" i="3"/>
  <c r="H913" i="3"/>
  <c r="H912" i="3"/>
  <c r="H911" i="3"/>
  <c r="H910" i="3"/>
  <c r="H909" i="3"/>
  <c r="H908" i="3"/>
  <c r="H907" i="3"/>
  <c r="H906" i="3"/>
  <c r="H905" i="3"/>
  <c r="H904" i="3"/>
  <c r="H903" i="3"/>
  <c r="H902" i="3"/>
  <c r="H901" i="3"/>
  <c r="H900" i="3"/>
  <c r="H899" i="3"/>
  <c r="H898" i="3"/>
  <c r="H897" i="3"/>
  <c r="H896" i="3"/>
  <c r="H895" i="3"/>
  <c r="H894" i="3"/>
  <c r="H893" i="3"/>
  <c r="H892" i="3"/>
  <c r="H891" i="3"/>
  <c r="H890" i="3"/>
  <c r="H889" i="3"/>
  <c r="H888" i="3"/>
  <c r="H887" i="3"/>
  <c r="H886" i="3"/>
  <c r="H885" i="3"/>
  <c r="H884" i="3"/>
  <c r="H883" i="3"/>
  <c r="H882" i="3"/>
  <c r="H881" i="3"/>
  <c r="H880" i="3"/>
  <c r="H879" i="3"/>
  <c r="H878" i="3"/>
  <c r="H877" i="3"/>
  <c r="H876" i="3"/>
  <c r="H875" i="3"/>
  <c r="H874" i="3"/>
  <c r="H873" i="3"/>
  <c r="H872" i="3"/>
  <c r="H871" i="3"/>
  <c r="H870" i="3"/>
  <c r="H869" i="3"/>
  <c r="H868" i="3"/>
  <c r="H867" i="3"/>
  <c r="H866" i="3"/>
  <c r="H865" i="3"/>
  <c r="H864" i="3"/>
  <c r="H863" i="3"/>
  <c r="H862" i="3"/>
  <c r="H861" i="3"/>
  <c r="H860" i="3"/>
  <c r="H859" i="3"/>
  <c r="H858" i="3"/>
  <c r="H857" i="3"/>
  <c r="H856" i="3"/>
  <c r="H855" i="3"/>
  <c r="H854" i="3"/>
  <c r="H853" i="3"/>
  <c r="H852" i="3"/>
  <c r="H851" i="3"/>
  <c r="H850" i="3"/>
  <c r="H849" i="3"/>
  <c r="H848" i="3"/>
  <c r="H847" i="3"/>
  <c r="H846" i="3"/>
  <c r="H845" i="3"/>
  <c r="H844" i="3"/>
  <c r="H843" i="3"/>
  <c r="H842" i="3"/>
  <c r="H841" i="3"/>
  <c r="H840" i="3"/>
  <c r="H839" i="3"/>
  <c r="H838" i="3"/>
  <c r="H837" i="3"/>
  <c r="H836" i="3"/>
  <c r="H835" i="3"/>
  <c r="H834" i="3"/>
  <c r="H833" i="3"/>
  <c r="H832" i="3"/>
  <c r="H831" i="3"/>
  <c r="H830" i="3"/>
  <c r="H829" i="3"/>
  <c r="H828" i="3"/>
  <c r="H827" i="3"/>
  <c r="H826" i="3"/>
  <c r="H825" i="3"/>
  <c r="H824" i="3"/>
  <c r="H823" i="3"/>
  <c r="H822" i="3"/>
  <c r="H821" i="3"/>
  <c r="H820" i="3"/>
  <c r="H819" i="3"/>
  <c r="H818" i="3"/>
  <c r="H817" i="3"/>
  <c r="H816" i="3"/>
  <c r="H815" i="3"/>
  <c r="H814" i="3"/>
  <c r="H813" i="3"/>
  <c r="H812" i="3"/>
  <c r="H811" i="3"/>
  <c r="H810" i="3"/>
  <c r="H809" i="3"/>
  <c r="H808" i="3"/>
  <c r="H807" i="3"/>
  <c r="H806" i="3"/>
  <c r="H805" i="3"/>
  <c r="H804" i="3"/>
  <c r="H803" i="3"/>
  <c r="H802" i="3"/>
  <c r="H801" i="3"/>
  <c r="H800" i="3"/>
  <c r="H799" i="3"/>
  <c r="H798" i="3"/>
  <c r="H797" i="3"/>
  <c r="H796" i="3"/>
  <c r="H795" i="3"/>
  <c r="H794" i="3"/>
  <c r="H793" i="3"/>
  <c r="H792" i="3"/>
  <c r="H791" i="3"/>
  <c r="H790" i="3"/>
  <c r="H789" i="3"/>
  <c r="H788" i="3"/>
  <c r="H787" i="3"/>
  <c r="H786" i="3"/>
  <c r="H785" i="3"/>
  <c r="H784" i="3"/>
  <c r="H783" i="3"/>
  <c r="H782" i="3"/>
  <c r="H781" i="3"/>
  <c r="H780" i="3"/>
  <c r="H779" i="3"/>
  <c r="H778" i="3"/>
  <c r="H777" i="3"/>
  <c r="H776" i="3"/>
  <c r="H775" i="3"/>
  <c r="H774" i="3"/>
  <c r="H773" i="3"/>
  <c r="H772" i="3"/>
  <c r="H771" i="3"/>
  <c r="H770" i="3"/>
  <c r="H769" i="3"/>
  <c r="H768" i="3"/>
  <c r="H767" i="3"/>
  <c r="H766" i="3"/>
  <c r="H765" i="3"/>
  <c r="H764" i="3"/>
  <c r="H763" i="3"/>
  <c r="H762" i="3"/>
  <c r="H761" i="3"/>
  <c r="H760" i="3"/>
  <c r="H759" i="3"/>
  <c r="H758" i="3"/>
  <c r="H757" i="3"/>
  <c r="H756" i="3"/>
  <c r="H755" i="3"/>
  <c r="H754" i="3"/>
  <c r="H753" i="3"/>
  <c r="H752" i="3"/>
  <c r="H751" i="3"/>
  <c r="H750" i="3"/>
  <c r="H749" i="3"/>
  <c r="H748" i="3"/>
  <c r="H747" i="3"/>
  <c r="H746" i="3"/>
  <c r="H745" i="3"/>
  <c r="H744" i="3"/>
  <c r="H743" i="3"/>
  <c r="H742" i="3"/>
  <c r="H741" i="3"/>
  <c r="H740" i="3"/>
  <c r="H739" i="3"/>
  <c r="H738" i="3"/>
  <c r="H737" i="3"/>
  <c r="H736" i="3"/>
  <c r="H735" i="3"/>
  <c r="H734" i="3"/>
  <c r="H733" i="3"/>
  <c r="H732" i="3"/>
  <c r="H731" i="3"/>
  <c r="H730" i="3"/>
  <c r="H729" i="3"/>
  <c r="H728" i="3"/>
  <c r="H727" i="3"/>
  <c r="H726" i="3"/>
  <c r="H725" i="3"/>
  <c r="H724" i="3"/>
  <c r="H723" i="3"/>
  <c r="H722" i="3"/>
  <c r="H721" i="3"/>
  <c r="H720" i="3"/>
  <c r="H719" i="3"/>
  <c r="H718" i="3"/>
  <c r="H717" i="3"/>
  <c r="H716" i="3"/>
  <c r="H715" i="3"/>
  <c r="H714" i="3"/>
  <c r="H713" i="3"/>
  <c r="H712" i="3"/>
  <c r="H711" i="3"/>
  <c r="H710" i="3"/>
  <c r="H709" i="3"/>
  <c r="H708" i="3"/>
  <c r="H707" i="3"/>
  <c r="H706" i="3"/>
  <c r="H705" i="3"/>
  <c r="H704" i="3"/>
  <c r="H703" i="3"/>
  <c r="H702" i="3"/>
  <c r="H701" i="3"/>
  <c r="H700" i="3"/>
  <c r="H699" i="3"/>
  <c r="H698" i="3"/>
  <c r="H697" i="3"/>
  <c r="H696" i="3"/>
  <c r="H695" i="3"/>
  <c r="H694" i="3"/>
  <c r="H693" i="3"/>
  <c r="H692" i="3"/>
  <c r="H691" i="3"/>
  <c r="H690" i="3"/>
  <c r="H689" i="3"/>
  <c r="H688" i="3"/>
  <c r="H687" i="3"/>
  <c r="H686" i="3"/>
  <c r="H685" i="3"/>
  <c r="H684" i="3"/>
  <c r="H683" i="3"/>
  <c r="H682" i="3"/>
  <c r="H681" i="3"/>
  <c r="H680" i="3"/>
  <c r="H679" i="3"/>
  <c r="H678" i="3"/>
  <c r="H677" i="3"/>
  <c r="H676" i="3"/>
  <c r="H675" i="3"/>
  <c r="H674" i="3"/>
  <c r="H673" i="3"/>
  <c r="H672" i="3"/>
  <c r="H671" i="3"/>
  <c r="H670" i="3"/>
  <c r="H669" i="3"/>
  <c r="H668" i="3"/>
  <c r="H667" i="3"/>
  <c r="H666" i="3"/>
  <c r="H665" i="3"/>
  <c r="H664" i="3"/>
  <c r="H663" i="3"/>
  <c r="H662" i="3"/>
  <c r="H661" i="3"/>
  <c r="H660" i="3"/>
  <c r="H659" i="3"/>
  <c r="H658" i="3"/>
  <c r="H657" i="3"/>
  <c r="H656" i="3"/>
  <c r="H655" i="3"/>
  <c r="H654" i="3"/>
  <c r="H653" i="3"/>
  <c r="H652" i="3"/>
  <c r="H651" i="3"/>
  <c r="H650" i="3"/>
  <c r="H649" i="3"/>
  <c r="H648" i="3"/>
  <c r="H647" i="3"/>
  <c r="H646" i="3"/>
  <c r="H645" i="3"/>
  <c r="H644" i="3"/>
  <c r="H643" i="3"/>
  <c r="H642" i="3"/>
  <c r="H641" i="3"/>
  <c r="H640" i="3"/>
  <c r="H639" i="3"/>
  <c r="H638" i="3"/>
  <c r="H637" i="3"/>
  <c r="H636" i="3"/>
  <c r="H635" i="3"/>
  <c r="H634" i="3"/>
  <c r="H633" i="3"/>
  <c r="H632" i="3"/>
  <c r="H631" i="3"/>
  <c r="H630" i="3"/>
  <c r="H629" i="3"/>
  <c r="H628" i="3"/>
  <c r="H627" i="3"/>
  <c r="H626" i="3"/>
  <c r="H625" i="3"/>
  <c r="H624" i="3"/>
  <c r="H623" i="3"/>
  <c r="H622" i="3"/>
  <c r="H621" i="3"/>
  <c r="H620" i="3"/>
  <c r="H619" i="3"/>
  <c r="H618" i="3"/>
  <c r="H617" i="3"/>
  <c r="H616" i="3"/>
  <c r="H615" i="3"/>
  <c r="H614" i="3"/>
  <c r="H613" i="3"/>
  <c r="H612" i="3"/>
  <c r="H611" i="3"/>
  <c r="H610" i="3"/>
  <c r="H609" i="3"/>
  <c r="H608" i="3"/>
  <c r="H607" i="3"/>
  <c r="H606" i="3"/>
  <c r="H605" i="3"/>
  <c r="H604" i="3"/>
  <c r="H603" i="3"/>
  <c r="H602" i="3"/>
  <c r="H601" i="3"/>
  <c r="H600" i="3"/>
  <c r="H599" i="3"/>
  <c r="H598" i="3"/>
  <c r="H597" i="3"/>
  <c r="H596" i="3"/>
  <c r="H595" i="3"/>
  <c r="H594" i="3"/>
  <c r="H593" i="3"/>
  <c r="H592" i="3"/>
  <c r="H591" i="3"/>
  <c r="H590" i="3"/>
  <c r="H589" i="3"/>
  <c r="H588" i="3"/>
  <c r="H587" i="3"/>
  <c r="H586" i="3"/>
  <c r="H585" i="3"/>
  <c r="H584" i="3"/>
  <c r="H583" i="3"/>
  <c r="H582" i="3"/>
  <c r="H581" i="3"/>
  <c r="H580" i="3"/>
  <c r="H579" i="3"/>
  <c r="H578" i="3"/>
  <c r="H577" i="3"/>
  <c r="H576" i="3"/>
  <c r="H575" i="3"/>
  <c r="H574" i="3"/>
  <c r="H573" i="3"/>
  <c r="H572" i="3"/>
  <c r="H571" i="3"/>
  <c r="H570" i="3"/>
  <c r="H569" i="3"/>
  <c r="H568" i="3"/>
  <c r="H567" i="3"/>
  <c r="H566" i="3"/>
  <c r="H565" i="3"/>
  <c r="H564" i="3"/>
  <c r="H563" i="3"/>
  <c r="H562" i="3"/>
  <c r="H561" i="3"/>
  <c r="H560" i="3"/>
  <c r="H559" i="3"/>
  <c r="H558" i="3"/>
  <c r="H557" i="3"/>
  <c r="H556" i="3"/>
  <c r="H555" i="3"/>
  <c r="H554" i="3"/>
  <c r="H553" i="3"/>
  <c r="H552" i="3"/>
  <c r="H551" i="3"/>
  <c r="H550" i="3"/>
  <c r="H549" i="3"/>
  <c r="H548" i="3"/>
  <c r="H547" i="3"/>
  <c r="H546" i="3"/>
  <c r="H545" i="3"/>
  <c r="H544" i="3"/>
  <c r="H543" i="3"/>
  <c r="H542" i="3"/>
  <c r="H541" i="3"/>
  <c r="H540" i="3"/>
  <c r="H539" i="3"/>
  <c r="H538" i="3"/>
  <c r="H537" i="3"/>
  <c r="H536" i="3"/>
  <c r="H535" i="3"/>
  <c r="H534" i="3"/>
  <c r="H533" i="3"/>
  <c r="H532" i="3"/>
  <c r="H531" i="3"/>
  <c r="H530" i="3"/>
  <c r="H529" i="3"/>
  <c r="H528" i="3"/>
  <c r="H527" i="3"/>
  <c r="H526" i="3"/>
  <c r="H525" i="3"/>
  <c r="H524" i="3"/>
  <c r="H523" i="3"/>
  <c r="H522" i="3"/>
  <c r="H521" i="3"/>
  <c r="H520" i="3"/>
  <c r="H519" i="3"/>
  <c r="H518" i="3"/>
  <c r="H517" i="3"/>
  <c r="H516" i="3"/>
  <c r="H515" i="3"/>
  <c r="H514" i="3"/>
  <c r="H513" i="3"/>
  <c r="H512" i="3"/>
  <c r="H511" i="3"/>
  <c r="H510" i="3"/>
  <c r="H509" i="3"/>
  <c r="H508" i="3"/>
  <c r="H507" i="3"/>
  <c r="H506" i="3"/>
  <c r="H505" i="3"/>
  <c r="H504" i="3"/>
  <c r="H503" i="3"/>
  <c r="H502" i="3"/>
  <c r="H501" i="3"/>
  <c r="H500" i="3"/>
  <c r="H499" i="3"/>
  <c r="H498" i="3"/>
  <c r="H497" i="3"/>
  <c r="H496" i="3"/>
  <c r="H495" i="3"/>
  <c r="H494" i="3"/>
  <c r="H493" i="3"/>
  <c r="H492" i="3"/>
  <c r="H491" i="3"/>
  <c r="H490" i="3"/>
  <c r="H489" i="3"/>
  <c r="H488" i="3"/>
  <c r="H487" i="3"/>
  <c r="H486" i="3"/>
  <c r="H485" i="3"/>
  <c r="H484" i="3"/>
  <c r="H483" i="3"/>
  <c r="H482" i="3"/>
  <c r="H481" i="3"/>
  <c r="H480" i="3"/>
  <c r="H479" i="3"/>
  <c r="H478" i="3"/>
  <c r="H477" i="3"/>
  <c r="H476" i="3"/>
  <c r="H475" i="3"/>
  <c r="H474" i="3"/>
  <c r="H473" i="3"/>
  <c r="H472" i="3"/>
  <c r="H471" i="3"/>
  <c r="H470" i="3"/>
  <c r="H469" i="3"/>
  <c r="H468" i="3"/>
  <c r="H467" i="3"/>
  <c r="H466" i="3"/>
  <c r="H465" i="3"/>
  <c r="H464" i="3"/>
  <c r="H463" i="3"/>
  <c r="H462" i="3"/>
  <c r="H461" i="3"/>
  <c r="H460" i="3"/>
  <c r="H459" i="3"/>
  <c r="H458" i="3"/>
  <c r="H457" i="3"/>
  <c r="H456" i="3"/>
  <c r="H455" i="3"/>
  <c r="H454" i="3"/>
  <c r="H453" i="3"/>
  <c r="H452" i="3"/>
  <c r="H451" i="3"/>
  <c r="H450" i="3"/>
  <c r="H449" i="3"/>
  <c r="H448" i="3"/>
  <c r="H447" i="3"/>
  <c r="H446" i="3"/>
  <c r="H445" i="3"/>
  <c r="H444" i="3"/>
  <c r="H443" i="3"/>
  <c r="H442" i="3"/>
  <c r="H441" i="3"/>
  <c r="H440" i="3"/>
  <c r="H439" i="3"/>
  <c r="H438" i="3"/>
  <c r="H437" i="3"/>
  <c r="H436" i="3"/>
  <c r="H435" i="3"/>
  <c r="H434" i="3"/>
  <c r="H433" i="3"/>
  <c r="H432" i="3"/>
  <c r="H431" i="3"/>
  <c r="H430" i="3"/>
  <c r="H429" i="3"/>
  <c r="H428" i="3"/>
  <c r="H427" i="3"/>
  <c r="H426" i="3"/>
  <c r="H425" i="3"/>
  <c r="H424" i="3"/>
  <c r="H423" i="3"/>
  <c r="H422" i="3"/>
  <c r="H421" i="3"/>
  <c r="H420" i="3"/>
  <c r="H419" i="3"/>
  <c r="H418" i="3"/>
  <c r="H417" i="3"/>
  <c r="H416" i="3"/>
  <c r="H415" i="3"/>
  <c r="H414" i="3"/>
  <c r="H413" i="3"/>
  <c r="H412" i="3"/>
  <c r="H411" i="3"/>
  <c r="H410" i="3"/>
  <c r="H409" i="3"/>
  <c r="H408" i="3"/>
  <c r="H407" i="3"/>
  <c r="H406" i="3"/>
  <c r="H405" i="3"/>
  <c r="H404" i="3"/>
  <c r="H403" i="3"/>
  <c r="H402" i="3"/>
  <c r="H401" i="3"/>
  <c r="H400" i="3"/>
  <c r="H399" i="3"/>
  <c r="H398" i="3"/>
  <c r="H397" i="3"/>
  <c r="H396" i="3"/>
  <c r="H395" i="3"/>
  <c r="H394" i="3"/>
  <c r="H393" i="3"/>
  <c r="H392" i="3"/>
  <c r="H391" i="3"/>
  <c r="H390" i="3"/>
  <c r="H389" i="3"/>
  <c r="H388" i="3"/>
  <c r="H387" i="3"/>
  <c r="H386" i="3"/>
  <c r="H385" i="3"/>
  <c r="H384" i="3"/>
  <c r="H383" i="3"/>
  <c r="H382" i="3"/>
  <c r="H381" i="3"/>
  <c r="H380" i="3"/>
  <c r="H379" i="3"/>
  <c r="H378" i="3"/>
  <c r="H377" i="3"/>
  <c r="H376" i="3"/>
  <c r="H375" i="3"/>
  <c r="H374" i="3"/>
  <c r="H373" i="3"/>
  <c r="H372" i="3"/>
  <c r="H371" i="3"/>
  <c r="H370" i="3"/>
  <c r="H369" i="3"/>
  <c r="H368" i="3"/>
  <c r="H367" i="3"/>
  <c r="H366" i="3"/>
  <c r="H365" i="3"/>
  <c r="H364" i="3"/>
  <c r="H363" i="3"/>
  <c r="H362" i="3"/>
  <c r="H361" i="3"/>
  <c r="H360" i="3"/>
  <c r="H359" i="3"/>
  <c r="H358" i="3"/>
  <c r="H357" i="3"/>
  <c r="H356" i="3"/>
  <c r="H355" i="3"/>
  <c r="H354" i="3"/>
  <c r="H353" i="3"/>
  <c r="H352" i="3"/>
  <c r="H351" i="3"/>
  <c r="H350" i="3"/>
  <c r="H349" i="3"/>
  <c r="H348" i="3"/>
  <c r="H347" i="3"/>
  <c r="H346" i="3"/>
  <c r="H345" i="3"/>
  <c r="H344" i="3"/>
  <c r="H343" i="3"/>
  <c r="H342" i="3"/>
  <c r="H341" i="3"/>
  <c r="H340" i="3"/>
  <c r="H339" i="3"/>
  <c r="H338" i="3"/>
  <c r="H337" i="3"/>
  <c r="H336" i="3"/>
  <c r="H335" i="3"/>
  <c r="H334" i="3"/>
  <c r="H333" i="3"/>
  <c r="H332" i="3"/>
  <c r="H331" i="3"/>
  <c r="H330" i="3"/>
  <c r="H329" i="3"/>
  <c r="H328" i="3"/>
  <c r="H327" i="3"/>
  <c r="H326" i="3"/>
  <c r="H325" i="3"/>
  <c r="H324" i="3"/>
  <c r="H323" i="3"/>
  <c r="H322" i="3"/>
  <c r="H321" i="3"/>
  <c r="H320" i="3"/>
  <c r="H319" i="3"/>
  <c r="H318" i="3"/>
  <c r="H317" i="3"/>
  <c r="H316" i="3"/>
  <c r="H315" i="3"/>
  <c r="H314" i="3"/>
  <c r="H313" i="3"/>
  <c r="H312" i="3"/>
  <c r="H311" i="3"/>
  <c r="H310" i="3"/>
  <c r="H309" i="3"/>
  <c r="H308" i="3"/>
  <c r="H307" i="3"/>
  <c r="H306" i="3"/>
  <c r="H305" i="3"/>
  <c r="H304" i="3"/>
  <c r="H303" i="3"/>
  <c r="H302" i="3"/>
  <c r="H301" i="3"/>
  <c r="H300" i="3"/>
  <c r="H299" i="3"/>
  <c r="H298" i="3"/>
  <c r="H297" i="3"/>
  <c r="H296" i="3"/>
  <c r="H295" i="3"/>
  <c r="H294" i="3"/>
  <c r="H293" i="3"/>
  <c r="H292" i="3"/>
  <c r="H291" i="3"/>
  <c r="H290" i="3"/>
  <c r="H289" i="3"/>
  <c r="H288" i="3"/>
  <c r="H287" i="3"/>
  <c r="H286" i="3"/>
  <c r="H285" i="3"/>
  <c r="H284" i="3"/>
  <c r="H283" i="3"/>
  <c r="H282" i="3"/>
  <c r="H281" i="3"/>
  <c r="H280" i="3"/>
  <c r="H279" i="3"/>
  <c r="H278" i="3"/>
  <c r="H277" i="3"/>
  <c r="H276" i="3"/>
  <c r="H275" i="3"/>
  <c r="H274" i="3"/>
  <c r="H273" i="3"/>
  <c r="H272" i="3"/>
  <c r="H271" i="3"/>
  <c r="H270" i="3"/>
  <c r="H269" i="3"/>
  <c r="H268" i="3"/>
  <c r="H267" i="3"/>
  <c r="H266" i="3"/>
  <c r="H265" i="3"/>
  <c r="H264" i="3"/>
  <c r="H263" i="3"/>
  <c r="H262" i="3"/>
  <c r="H261" i="3"/>
  <c r="H260" i="3"/>
  <c r="H259" i="3"/>
  <c r="H258" i="3"/>
  <c r="H257" i="3"/>
  <c r="H256" i="3"/>
  <c r="H255" i="3"/>
  <c r="H254" i="3"/>
  <c r="H253" i="3"/>
  <c r="H252" i="3"/>
  <c r="H251" i="3"/>
  <c r="H250" i="3"/>
  <c r="H249" i="3"/>
  <c r="H248" i="3"/>
  <c r="H247" i="3"/>
  <c r="H246" i="3"/>
  <c r="H245" i="3"/>
  <c r="H244" i="3"/>
  <c r="H243" i="3"/>
  <c r="H242" i="3"/>
  <c r="H241" i="3"/>
  <c r="H240" i="3"/>
  <c r="H239" i="3"/>
  <c r="H238" i="3"/>
  <c r="H237" i="3"/>
  <c r="H236" i="3"/>
  <c r="H235" i="3"/>
  <c r="H234" i="3"/>
  <c r="H233" i="3"/>
  <c r="H232" i="3"/>
  <c r="H231" i="3"/>
  <c r="H230" i="3"/>
  <c r="H229" i="3"/>
  <c r="H228" i="3"/>
  <c r="H227" i="3"/>
  <c r="H226" i="3"/>
  <c r="H225" i="3"/>
  <c r="H224" i="3"/>
  <c r="H223" i="3"/>
  <c r="H222" i="3"/>
  <c r="H221" i="3"/>
  <c r="H220" i="3"/>
  <c r="H219" i="3"/>
  <c r="H218" i="3"/>
  <c r="H217" i="3"/>
  <c r="H216" i="3"/>
  <c r="H215" i="3"/>
  <c r="H214" i="3"/>
  <c r="H213" i="3"/>
  <c r="H212" i="3"/>
  <c r="H211" i="3"/>
  <c r="H210" i="3"/>
  <c r="H209" i="3"/>
  <c r="H208" i="3"/>
  <c r="H207" i="3"/>
  <c r="H206" i="3"/>
  <c r="H205" i="3"/>
  <c r="H204" i="3"/>
  <c r="H203" i="3"/>
  <c r="H202" i="3"/>
  <c r="H201" i="3"/>
  <c r="H200" i="3"/>
  <c r="H199" i="3"/>
  <c r="H198" i="3"/>
  <c r="H197" i="3"/>
  <c r="H196" i="3"/>
  <c r="H195" i="3"/>
  <c r="H194" i="3"/>
  <c r="H193" i="3"/>
  <c r="H192" i="3"/>
  <c r="H191" i="3"/>
  <c r="H190" i="3"/>
  <c r="H189" i="3"/>
  <c r="H188" i="3"/>
  <c r="H187" i="3"/>
  <c r="H186" i="3"/>
  <c r="H185" i="3"/>
  <c r="H184" i="3"/>
  <c r="H183" i="3"/>
  <c r="H182" i="3"/>
  <c r="H181" i="3"/>
  <c r="H180" i="3"/>
  <c r="H179" i="3"/>
  <c r="H178" i="3"/>
  <c r="H177" i="3"/>
  <c r="H176" i="3"/>
  <c r="H175" i="3"/>
  <c r="H174" i="3"/>
  <c r="H173" i="3"/>
  <c r="H172" i="3"/>
  <c r="H171" i="3"/>
  <c r="H170" i="3"/>
  <c r="H169" i="3"/>
  <c r="H168" i="3"/>
  <c r="H167" i="3"/>
  <c r="H166" i="3"/>
  <c r="H165" i="3"/>
  <c r="H164" i="3"/>
  <c r="H163" i="3"/>
  <c r="H162" i="3"/>
  <c r="H161" i="3"/>
  <c r="H160" i="3"/>
  <c r="H159" i="3"/>
  <c r="H158" i="3"/>
  <c r="H157" i="3"/>
  <c r="H156" i="3"/>
  <c r="H155" i="3"/>
  <c r="H154" i="3"/>
  <c r="H153" i="3"/>
  <c r="H152" i="3"/>
  <c r="H151" i="3"/>
  <c r="H150" i="3"/>
  <c r="H149" i="3"/>
  <c r="H148" i="3"/>
  <c r="H147" i="3"/>
  <c r="H146" i="3"/>
  <c r="H145" i="3"/>
  <c r="H144" i="3"/>
  <c r="H143" i="3"/>
  <c r="H142" i="3"/>
  <c r="H141" i="3"/>
  <c r="H140" i="3"/>
  <c r="H139" i="3"/>
  <c r="H138" i="3"/>
  <c r="H137" i="3"/>
  <c r="H136" i="3"/>
  <c r="H135" i="3"/>
  <c r="H134" i="3"/>
  <c r="H133" i="3"/>
  <c r="H132" i="3"/>
  <c r="H131" i="3"/>
  <c r="H130" i="3"/>
  <c r="H129" i="3"/>
  <c r="H128" i="3"/>
  <c r="H127" i="3"/>
  <c r="H126" i="3"/>
  <c r="H125" i="3"/>
  <c r="H124" i="3"/>
  <c r="H123" i="3"/>
  <c r="H122" i="3"/>
  <c r="H121" i="3"/>
  <c r="H120" i="3"/>
  <c r="H119" i="3"/>
  <c r="H118" i="3"/>
  <c r="H117" i="3"/>
  <c r="H116" i="3"/>
  <c r="H115" i="3"/>
  <c r="H114" i="3"/>
  <c r="H113" i="3"/>
  <c r="H112" i="3"/>
  <c r="H111" i="3"/>
  <c r="H110" i="3"/>
  <c r="H109" i="3"/>
  <c r="H108" i="3"/>
  <c r="H107" i="3"/>
  <c r="H106" i="3"/>
  <c r="H105" i="3"/>
  <c r="H104" i="3"/>
  <c r="H103" i="3"/>
  <c r="H102" i="3"/>
  <c r="H101" i="3"/>
  <c r="H100" i="3"/>
  <c r="H99" i="3"/>
  <c r="H98" i="3"/>
  <c r="H97" i="3"/>
  <c r="H96" i="3"/>
  <c r="H95" i="3"/>
  <c r="H94" i="3"/>
  <c r="H93" i="3"/>
  <c r="H92" i="3"/>
  <c r="H91" i="3"/>
  <c r="H90" i="3"/>
  <c r="H89" i="3"/>
  <c r="H88" i="3"/>
  <c r="H87" i="3"/>
  <c r="H86" i="3"/>
  <c r="H85" i="3"/>
  <c r="H84" i="3"/>
  <c r="H83" i="3"/>
  <c r="H82" i="3"/>
  <c r="H81" i="3"/>
  <c r="H80" i="3"/>
  <c r="H79" i="3"/>
  <c r="H78" i="3"/>
  <c r="H77" i="3"/>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17" i="3"/>
  <c r="H16" i="3"/>
  <c r="H15" i="3"/>
  <c r="H14" i="3"/>
  <c r="H13" i="3"/>
  <c r="H12" i="3"/>
  <c r="H11" i="3"/>
  <c r="H10" i="3"/>
  <c r="H9" i="3"/>
  <c r="H8" i="3"/>
  <c r="H7" i="3"/>
  <c r="H6" i="3"/>
  <c r="H5" i="3"/>
  <c r="H4" i="3"/>
  <c r="H3" i="3"/>
  <c r="J502" i="3"/>
  <c r="F1001" i="3"/>
  <c r="E1001" i="3"/>
  <c r="E1000" i="3"/>
  <c r="G1000" i="3"/>
  <c r="E999" i="3"/>
  <c r="E998" i="3"/>
  <c r="F997" i="3"/>
  <c r="E997" i="3"/>
  <c r="G997" i="3"/>
  <c r="E996" i="3"/>
  <c r="E995" i="3"/>
  <c r="E994" i="3"/>
  <c r="E993" i="3"/>
  <c r="G993" i="3"/>
  <c r="E992" i="3"/>
  <c r="E991" i="3"/>
  <c r="G991" i="3"/>
  <c r="E990" i="3"/>
  <c r="E989" i="3"/>
  <c r="G989" i="3"/>
  <c r="E988" i="3"/>
  <c r="E987" i="3"/>
  <c r="E986" i="3"/>
  <c r="E985" i="3"/>
  <c r="G985" i="3"/>
  <c r="F984" i="3"/>
  <c r="E984" i="3"/>
  <c r="G984" i="3"/>
  <c r="E983" i="3"/>
  <c r="E982" i="3"/>
  <c r="F981" i="3"/>
  <c r="E981" i="3"/>
  <c r="G981" i="3"/>
  <c r="E980" i="3"/>
  <c r="E979" i="3"/>
  <c r="E978" i="3"/>
  <c r="E977" i="3"/>
  <c r="G977" i="3"/>
  <c r="E976" i="3"/>
  <c r="E975" i="3"/>
  <c r="G975" i="3"/>
  <c r="E974" i="3"/>
  <c r="E973" i="3"/>
  <c r="G973" i="3"/>
  <c r="E972" i="3"/>
  <c r="E971" i="3"/>
  <c r="E970" i="3"/>
  <c r="E969" i="3"/>
  <c r="G969" i="3"/>
  <c r="F968" i="3"/>
  <c r="E968" i="3"/>
  <c r="G968" i="3"/>
  <c r="E967" i="3"/>
  <c r="E966" i="3"/>
  <c r="F965" i="3"/>
  <c r="E965" i="3"/>
  <c r="G965" i="3"/>
  <c r="E964" i="3"/>
  <c r="E963" i="3"/>
  <c r="E962" i="3"/>
  <c r="E961" i="3"/>
  <c r="G961" i="3"/>
  <c r="E960" i="3"/>
  <c r="E959" i="3"/>
  <c r="G959" i="3"/>
  <c r="E958" i="3"/>
  <c r="E957" i="3"/>
  <c r="G957" i="3"/>
  <c r="E956" i="3"/>
  <c r="E955" i="3"/>
  <c r="E954" i="3"/>
  <c r="E953" i="3"/>
  <c r="G953" i="3"/>
  <c r="F952" i="3"/>
  <c r="E952" i="3"/>
  <c r="G952" i="3"/>
  <c r="F951" i="3"/>
  <c r="E951" i="3"/>
  <c r="E950" i="3"/>
  <c r="F949" i="3"/>
  <c r="E949" i="3"/>
  <c r="G949" i="3"/>
  <c r="E948" i="3"/>
  <c r="E947" i="3"/>
  <c r="E946" i="3"/>
  <c r="E945" i="3"/>
  <c r="G945" i="3"/>
  <c r="E944" i="3"/>
  <c r="E943" i="3"/>
  <c r="G943" i="3"/>
  <c r="E942" i="3"/>
  <c r="E941" i="3"/>
  <c r="G941" i="3"/>
  <c r="E940" i="3"/>
  <c r="E939" i="3"/>
  <c r="E938" i="3"/>
  <c r="E937" i="3"/>
  <c r="G937" i="3"/>
  <c r="F936" i="3"/>
  <c r="E936" i="3"/>
  <c r="G936" i="3"/>
  <c r="F935" i="3"/>
  <c r="E935" i="3"/>
  <c r="E934" i="3"/>
  <c r="F933" i="3"/>
  <c r="E933" i="3"/>
  <c r="G933" i="3"/>
  <c r="E932" i="3"/>
  <c r="E931" i="3"/>
  <c r="E930" i="3"/>
  <c r="E929" i="3"/>
  <c r="G929" i="3"/>
  <c r="E928" i="3"/>
  <c r="E927" i="3"/>
  <c r="G927" i="3"/>
  <c r="E926" i="3"/>
  <c r="E925" i="3"/>
  <c r="G925" i="3"/>
  <c r="E924" i="3"/>
  <c r="E923" i="3"/>
  <c r="E922" i="3"/>
  <c r="E921" i="3"/>
  <c r="G921" i="3"/>
  <c r="F920" i="3"/>
  <c r="E920" i="3"/>
  <c r="G920" i="3"/>
  <c r="F919" i="3"/>
  <c r="E919" i="3"/>
  <c r="E918" i="3"/>
  <c r="F917" i="3"/>
  <c r="E917" i="3"/>
  <c r="G917" i="3"/>
  <c r="E916" i="3"/>
  <c r="E915" i="3"/>
  <c r="E914" i="3"/>
  <c r="E913" i="3"/>
  <c r="G913" i="3"/>
  <c r="E912" i="3"/>
  <c r="E911" i="3"/>
  <c r="G911" i="3"/>
  <c r="E910" i="3"/>
  <c r="E909" i="3"/>
  <c r="G909" i="3"/>
  <c r="E908" i="3"/>
  <c r="E907" i="3"/>
  <c r="E906" i="3"/>
  <c r="E905" i="3"/>
  <c r="G905" i="3"/>
  <c r="F904" i="3"/>
  <c r="E904" i="3"/>
  <c r="G904" i="3"/>
  <c r="F903" i="3"/>
  <c r="E903" i="3"/>
  <c r="E902" i="3"/>
  <c r="F901" i="3"/>
  <c r="E901" i="3"/>
  <c r="G901" i="3"/>
  <c r="E900" i="3"/>
  <c r="E899" i="3"/>
  <c r="E898" i="3"/>
  <c r="E897" i="3"/>
  <c r="G897" i="3"/>
  <c r="E896" i="3"/>
  <c r="E895" i="3"/>
  <c r="G895" i="3"/>
  <c r="E894" i="3"/>
  <c r="E893" i="3"/>
  <c r="G893" i="3"/>
  <c r="E892" i="3"/>
  <c r="E891" i="3"/>
  <c r="E890" i="3"/>
  <c r="E889" i="3"/>
  <c r="G889" i="3"/>
  <c r="F888" i="3"/>
  <c r="E888" i="3"/>
  <c r="G888" i="3"/>
  <c r="F887" i="3"/>
  <c r="E887" i="3"/>
  <c r="E886" i="3"/>
  <c r="F885" i="3"/>
  <c r="E885" i="3"/>
  <c r="G885" i="3"/>
  <c r="E884" i="3"/>
  <c r="E883" i="3"/>
  <c r="E882" i="3"/>
  <c r="E881" i="3"/>
  <c r="G881" i="3"/>
  <c r="E880" i="3"/>
  <c r="E879" i="3"/>
  <c r="G879" i="3"/>
  <c r="E878" i="3"/>
  <c r="E877" i="3"/>
  <c r="G877" i="3"/>
  <c r="E876" i="3"/>
  <c r="E875" i="3"/>
  <c r="E874" i="3"/>
  <c r="E873" i="3"/>
  <c r="G873" i="3"/>
  <c r="F872" i="3"/>
  <c r="E872" i="3"/>
  <c r="G872" i="3"/>
  <c r="F871" i="3"/>
  <c r="E871" i="3"/>
  <c r="E870" i="3"/>
  <c r="F869" i="3"/>
  <c r="E869" i="3"/>
  <c r="G869" i="3"/>
  <c r="E868" i="3"/>
  <c r="E867" i="3"/>
  <c r="E866" i="3"/>
  <c r="E865" i="3"/>
  <c r="G865" i="3"/>
  <c r="E864" i="3"/>
  <c r="E863" i="3"/>
  <c r="G863" i="3"/>
  <c r="E862" i="3"/>
  <c r="E861" i="3"/>
  <c r="G861" i="3"/>
  <c r="E860" i="3"/>
  <c r="E859" i="3"/>
  <c r="E858" i="3"/>
  <c r="E857" i="3"/>
  <c r="G857" i="3"/>
  <c r="F856" i="3"/>
  <c r="E856" i="3"/>
  <c r="G856" i="3"/>
  <c r="F855" i="3"/>
  <c r="E855" i="3"/>
  <c r="E854" i="3"/>
  <c r="F853" i="3"/>
  <c r="E853" i="3"/>
  <c r="G853" i="3"/>
  <c r="E852" i="3"/>
  <c r="E851" i="3"/>
  <c r="E850" i="3"/>
  <c r="E849" i="3"/>
  <c r="G849" i="3"/>
  <c r="E848" i="3"/>
  <c r="E847" i="3"/>
  <c r="G847" i="3"/>
  <c r="E846" i="3"/>
  <c r="E845" i="3"/>
  <c r="G845" i="3"/>
  <c r="E844" i="3"/>
  <c r="E843" i="3"/>
  <c r="E842" i="3"/>
  <c r="E841" i="3"/>
  <c r="E840" i="3"/>
  <c r="G840" i="3"/>
  <c r="F839" i="3"/>
  <c r="E839" i="3"/>
  <c r="E838" i="3"/>
  <c r="E837" i="3"/>
  <c r="G837" i="3"/>
  <c r="E836" i="3"/>
  <c r="E835" i="3"/>
  <c r="E834" i="3"/>
  <c r="F833" i="3"/>
  <c r="E833" i="3"/>
  <c r="G833" i="3"/>
  <c r="F832" i="3"/>
  <c r="E832" i="3"/>
  <c r="F831" i="3"/>
  <c r="E831" i="3"/>
  <c r="E830" i="3"/>
  <c r="F829" i="3"/>
  <c r="E829" i="3"/>
  <c r="E828" i="3"/>
  <c r="E827" i="3"/>
  <c r="E826" i="3"/>
  <c r="E825" i="3"/>
  <c r="E824" i="3"/>
  <c r="G824" i="3"/>
  <c r="F823" i="3"/>
  <c r="E823" i="3"/>
  <c r="E822" i="3"/>
  <c r="E821" i="3"/>
  <c r="G821" i="3"/>
  <c r="E820" i="3"/>
  <c r="E819" i="3"/>
  <c r="E818" i="3"/>
  <c r="F817" i="3"/>
  <c r="E817" i="3"/>
  <c r="G817" i="3"/>
  <c r="F816" i="3"/>
  <c r="E816" i="3"/>
  <c r="G816" i="3"/>
  <c r="F815" i="3"/>
  <c r="E815" i="3"/>
  <c r="E814" i="3"/>
  <c r="F813" i="3"/>
  <c r="E813" i="3"/>
  <c r="E812" i="3"/>
  <c r="E811" i="3"/>
  <c r="E810" i="3"/>
  <c r="E809" i="3"/>
  <c r="E808" i="3"/>
  <c r="G808" i="3"/>
  <c r="F807" i="3"/>
  <c r="E807" i="3"/>
  <c r="E806" i="3"/>
  <c r="E805" i="3"/>
  <c r="G805" i="3"/>
  <c r="E804" i="3"/>
  <c r="E803" i="3"/>
  <c r="E802" i="3"/>
  <c r="E801" i="3"/>
  <c r="F800" i="3"/>
  <c r="E800" i="3"/>
  <c r="E799" i="3"/>
  <c r="E798" i="3"/>
  <c r="F797" i="3"/>
  <c r="E797" i="3"/>
  <c r="E796" i="3"/>
  <c r="E795" i="3"/>
  <c r="E794" i="3"/>
  <c r="E793" i="3"/>
  <c r="E792" i="3"/>
  <c r="F791" i="3"/>
  <c r="E791" i="3"/>
  <c r="G791" i="3"/>
  <c r="E790" i="3"/>
  <c r="E789" i="3"/>
  <c r="E788" i="3"/>
  <c r="E787" i="3"/>
  <c r="E786" i="3"/>
  <c r="E785" i="3"/>
  <c r="F784" i="3"/>
  <c r="E784" i="3"/>
  <c r="G784" i="3"/>
  <c r="F783" i="3"/>
  <c r="E783" i="3"/>
  <c r="E782" i="3"/>
  <c r="F781" i="3"/>
  <c r="E781" i="3"/>
  <c r="G781" i="3"/>
  <c r="E780" i="3"/>
  <c r="E779" i="3"/>
  <c r="E778" i="3"/>
  <c r="E777" i="3"/>
  <c r="F776" i="3"/>
  <c r="E776" i="3"/>
  <c r="G776" i="3"/>
  <c r="F775" i="3"/>
  <c r="E775" i="3"/>
  <c r="E774" i="3"/>
  <c r="C1001" i="3"/>
  <c r="C1000" i="3"/>
  <c r="D1000" i="3"/>
  <c r="C999" i="3"/>
  <c r="D999" i="3"/>
  <c r="C998" i="3"/>
  <c r="D998" i="3"/>
  <c r="C997" i="3"/>
  <c r="D997" i="3"/>
  <c r="C996" i="3"/>
  <c r="D996" i="3"/>
  <c r="C995" i="3"/>
  <c r="D995" i="3"/>
  <c r="C994" i="3"/>
  <c r="D994" i="3"/>
  <c r="C993" i="3"/>
  <c r="D993" i="3"/>
  <c r="C992" i="3"/>
  <c r="D992" i="3"/>
  <c r="C991" i="3"/>
  <c r="D991" i="3"/>
  <c r="C990" i="3"/>
  <c r="D990" i="3"/>
  <c r="C989" i="3"/>
  <c r="C988" i="3"/>
  <c r="D988" i="3"/>
  <c r="C987" i="3"/>
  <c r="D987" i="3"/>
  <c r="C986" i="3"/>
  <c r="D986" i="3"/>
  <c r="C985" i="3"/>
  <c r="D985" i="3"/>
  <c r="C984" i="3"/>
  <c r="D984" i="3"/>
  <c r="C983" i="3"/>
  <c r="D983" i="3"/>
  <c r="C982" i="3"/>
  <c r="D982" i="3"/>
  <c r="C981" i="3"/>
  <c r="C980" i="3"/>
  <c r="D980" i="3"/>
  <c r="C979" i="3"/>
  <c r="D979" i="3"/>
  <c r="C978" i="3"/>
  <c r="D978" i="3"/>
  <c r="C977" i="3"/>
  <c r="D977" i="3"/>
  <c r="C976" i="3"/>
  <c r="D976" i="3"/>
  <c r="C975" i="3"/>
  <c r="D975" i="3"/>
  <c r="C974" i="3"/>
  <c r="D974" i="3"/>
  <c r="C973" i="3"/>
  <c r="C972" i="3"/>
  <c r="D972" i="3"/>
  <c r="C971" i="3"/>
  <c r="D971" i="3"/>
  <c r="C970" i="3"/>
  <c r="D970" i="3"/>
  <c r="C969" i="3"/>
  <c r="D969" i="3"/>
  <c r="C968" i="3"/>
  <c r="D968" i="3"/>
  <c r="C967" i="3"/>
  <c r="D967" i="3"/>
  <c r="C966" i="3"/>
  <c r="D966" i="3"/>
  <c r="C965" i="3"/>
  <c r="C964" i="3"/>
  <c r="D964" i="3"/>
  <c r="C963" i="3"/>
  <c r="D963" i="3"/>
  <c r="C962" i="3"/>
  <c r="D962" i="3"/>
  <c r="C961" i="3"/>
  <c r="D961" i="3"/>
  <c r="C960" i="3"/>
  <c r="D960" i="3"/>
  <c r="C959" i="3"/>
  <c r="D959" i="3"/>
  <c r="C958" i="3"/>
  <c r="D958" i="3"/>
  <c r="C957" i="3"/>
  <c r="C956" i="3"/>
  <c r="D956" i="3"/>
  <c r="C955" i="3"/>
  <c r="D955" i="3"/>
  <c r="C954" i="3"/>
  <c r="D954" i="3"/>
  <c r="C953" i="3"/>
  <c r="D953" i="3"/>
  <c r="C952" i="3"/>
  <c r="D952" i="3"/>
  <c r="C951" i="3"/>
  <c r="D951" i="3"/>
  <c r="C950" i="3"/>
  <c r="D950" i="3"/>
  <c r="C949" i="3"/>
  <c r="C948" i="3"/>
  <c r="D948" i="3"/>
  <c r="C947" i="3"/>
  <c r="D947" i="3"/>
  <c r="C946" i="3"/>
  <c r="D946" i="3"/>
  <c r="C945" i="3"/>
  <c r="D945" i="3"/>
  <c r="C944" i="3"/>
  <c r="D944" i="3"/>
  <c r="C943" i="3"/>
  <c r="D943" i="3"/>
  <c r="C942" i="3"/>
  <c r="D942" i="3"/>
  <c r="C941" i="3"/>
  <c r="C940" i="3"/>
  <c r="D940" i="3"/>
  <c r="C939" i="3"/>
  <c r="D939" i="3"/>
  <c r="C938" i="3"/>
  <c r="D938" i="3"/>
  <c r="C937" i="3"/>
  <c r="D937" i="3"/>
  <c r="C936" i="3"/>
  <c r="D936" i="3"/>
  <c r="C935" i="3"/>
  <c r="D935" i="3"/>
  <c r="C934" i="3"/>
  <c r="D934" i="3"/>
  <c r="C933" i="3"/>
  <c r="C932" i="3"/>
  <c r="D932" i="3"/>
  <c r="C931" i="3"/>
  <c r="D931" i="3"/>
  <c r="C930" i="3"/>
  <c r="D930" i="3"/>
  <c r="C929" i="3"/>
  <c r="D929" i="3"/>
  <c r="C928" i="3"/>
  <c r="D928" i="3"/>
  <c r="C927" i="3"/>
  <c r="D927" i="3"/>
  <c r="C926" i="3"/>
  <c r="D926" i="3"/>
  <c r="C925" i="3"/>
  <c r="C924" i="3"/>
  <c r="D924" i="3"/>
  <c r="C923" i="3"/>
  <c r="D923" i="3"/>
  <c r="C922" i="3"/>
  <c r="D922" i="3"/>
  <c r="C921" i="3"/>
  <c r="D921" i="3"/>
  <c r="C920" i="3"/>
  <c r="D920" i="3"/>
  <c r="C919" i="3"/>
  <c r="D919" i="3"/>
  <c r="C918" i="3"/>
  <c r="D918" i="3"/>
  <c r="C917" i="3"/>
  <c r="C916" i="3"/>
  <c r="D916" i="3"/>
  <c r="C915" i="3"/>
  <c r="D915" i="3"/>
  <c r="C914" i="3"/>
  <c r="D914" i="3"/>
  <c r="C913" i="3"/>
  <c r="D913" i="3"/>
  <c r="C912" i="3"/>
  <c r="D912" i="3"/>
  <c r="C911" i="3"/>
  <c r="D911" i="3"/>
  <c r="C910" i="3"/>
  <c r="D910" i="3"/>
  <c r="C909" i="3"/>
  <c r="C908" i="3"/>
  <c r="D908" i="3"/>
  <c r="C907" i="3"/>
  <c r="D907" i="3"/>
  <c r="C906" i="3"/>
  <c r="D906" i="3"/>
  <c r="C905" i="3"/>
  <c r="D905" i="3"/>
  <c r="C904" i="3"/>
  <c r="D904" i="3"/>
  <c r="C903" i="3"/>
  <c r="D903" i="3"/>
  <c r="C902" i="3"/>
  <c r="D902" i="3"/>
  <c r="C901" i="3"/>
  <c r="C900" i="3"/>
  <c r="D900" i="3"/>
  <c r="C899" i="3"/>
  <c r="D899" i="3"/>
  <c r="C898" i="3"/>
  <c r="D898" i="3"/>
  <c r="C897" i="3"/>
  <c r="D897" i="3"/>
  <c r="C896" i="3"/>
  <c r="D896" i="3"/>
  <c r="C895" i="3"/>
  <c r="D895" i="3"/>
  <c r="C894" i="3"/>
  <c r="D894" i="3"/>
  <c r="C893" i="3"/>
  <c r="C892" i="3"/>
  <c r="D892" i="3"/>
  <c r="C891" i="3"/>
  <c r="D891" i="3"/>
  <c r="C890" i="3"/>
  <c r="D890" i="3"/>
  <c r="C889" i="3"/>
  <c r="D889" i="3"/>
  <c r="C888" i="3"/>
  <c r="D888" i="3"/>
  <c r="C887" i="3"/>
  <c r="D887" i="3"/>
  <c r="C886" i="3"/>
  <c r="D886" i="3"/>
  <c r="C885" i="3"/>
  <c r="C884" i="3"/>
  <c r="D884" i="3"/>
  <c r="C883" i="3"/>
  <c r="D883" i="3"/>
  <c r="C882" i="3"/>
  <c r="D882" i="3"/>
  <c r="C881" i="3"/>
  <c r="D881" i="3"/>
  <c r="C880" i="3"/>
  <c r="D880" i="3"/>
  <c r="C879" i="3"/>
  <c r="D879" i="3"/>
  <c r="C878" i="3"/>
  <c r="D878" i="3"/>
  <c r="C877" i="3"/>
  <c r="C876" i="3"/>
  <c r="D876" i="3"/>
  <c r="C875" i="3"/>
  <c r="D875" i="3"/>
  <c r="C874" i="3"/>
  <c r="D874" i="3"/>
  <c r="C873" i="3"/>
  <c r="D873" i="3"/>
  <c r="C872" i="3"/>
  <c r="D872" i="3"/>
  <c r="C871" i="3"/>
  <c r="D871" i="3"/>
  <c r="C870" i="3"/>
  <c r="D870" i="3"/>
  <c r="C869" i="3"/>
  <c r="C868" i="3"/>
  <c r="D868" i="3"/>
  <c r="C867" i="3"/>
  <c r="D867" i="3"/>
  <c r="C866" i="3"/>
  <c r="D866" i="3"/>
  <c r="C865" i="3"/>
  <c r="D865" i="3"/>
  <c r="C864" i="3"/>
  <c r="D864" i="3"/>
  <c r="C863" i="3"/>
  <c r="D863" i="3"/>
  <c r="C862" i="3"/>
  <c r="D862" i="3"/>
  <c r="C861" i="3"/>
  <c r="C860" i="3"/>
  <c r="D860" i="3"/>
  <c r="C859" i="3"/>
  <c r="D859" i="3"/>
  <c r="C858" i="3"/>
  <c r="D858" i="3"/>
  <c r="C857" i="3"/>
  <c r="D857" i="3"/>
  <c r="C856" i="3"/>
  <c r="D856" i="3"/>
  <c r="C855" i="3"/>
  <c r="D855" i="3"/>
  <c r="C854" i="3"/>
  <c r="D854" i="3"/>
  <c r="C853" i="3"/>
  <c r="C852" i="3"/>
  <c r="D852" i="3"/>
  <c r="C851" i="3"/>
  <c r="D851" i="3"/>
  <c r="C850" i="3"/>
  <c r="D850" i="3"/>
  <c r="C849" i="3"/>
  <c r="D849" i="3"/>
  <c r="C848" i="3"/>
  <c r="D848" i="3"/>
  <c r="C847" i="3"/>
  <c r="D847" i="3"/>
  <c r="C846" i="3"/>
  <c r="D846" i="3"/>
  <c r="C845" i="3"/>
  <c r="C844" i="3"/>
  <c r="D844" i="3"/>
  <c r="C843" i="3"/>
  <c r="D843" i="3"/>
  <c r="C842" i="3"/>
  <c r="D842" i="3"/>
  <c r="C841" i="3"/>
  <c r="D841" i="3"/>
  <c r="C840" i="3"/>
  <c r="D840" i="3"/>
  <c r="C839" i="3"/>
  <c r="D839" i="3"/>
  <c r="C838" i="3"/>
  <c r="D838" i="3"/>
  <c r="C837" i="3"/>
  <c r="C836" i="3"/>
  <c r="D836" i="3"/>
  <c r="C835" i="3"/>
  <c r="D835" i="3"/>
  <c r="C834" i="3"/>
  <c r="D834" i="3"/>
  <c r="C833" i="3"/>
  <c r="D833" i="3"/>
  <c r="C832" i="3"/>
  <c r="D832" i="3"/>
  <c r="C831" i="3"/>
  <c r="D831" i="3"/>
  <c r="C830" i="3"/>
  <c r="D830" i="3"/>
  <c r="C829" i="3"/>
  <c r="C828" i="3"/>
  <c r="D828" i="3"/>
  <c r="C827" i="3"/>
  <c r="D827" i="3"/>
  <c r="C826" i="3"/>
  <c r="D826" i="3"/>
  <c r="C825" i="3"/>
  <c r="D825" i="3"/>
  <c r="C824" i="3"/>
  <c r="D824" i="3"/>
  <c r="C823" i="3"/>
  <c r="D823" i="3"/>
  <c r="C822" i="3"/>
  <c r="D822" i="3"/>
  <c r="C821" i="3"/>
  <c r="C820" i="3"/>
  <c r="D820" i="3"/>
  <c r="C819" i="3"/>
  <c r="D819" i="3"/>
  <c r="C818" i="3"/>
  <c r="D818" i="3"/>
  <c r="C817" i="3"/>
  <c r="D817" i="3"/>
  <c r="C816" i="3"/>
  <c r="D816" i="3"/>
  <c r="C815" i="3"/>
  <c r="D815" i="3"/>
  <c r="C814" i="3"/>
  <c r="D814" i="3"/>
  <c r="C813" i="3"/>
  <c r="C812" i="3"/>
  <c r="D812" i="3"/>
  <c r="C811" i="3"/>
  <c r="D811" i="3"/>
  <c r="C810" i="3"/>
  <c r="D810" i="3"/>
  <c r="C809" i="3"/>
  <c r="D809" i="3"/>
  <c r="C808" i="3"/>
  <c r="D808" i="3"/>
  <c r="C807" i="3"/>
  <c r="D807" i="3"/>
  <c r="C806" i="3"/>
  <c r="D806" i="3"/>
  <c r="C805" i="3"/>
  <c r="C804" i="3"/>
  <c r="D804" i="3"/>
  <c r="C803" i="3"/>
  <c r="D803" i="3"/>
  <c r="C802" i="3"/>
  <c r="D802" i="3"/>
  <c r="C801" i="3"/>
  <c r="D801" i="3"/>
  <c r="C800" i="3"/>
  <c r="D800" i="3"/>
  <c r="C799" i="3"/>
  <c r="D799" i="3"/>
  <c r="C798" i="3"/>
  <c r="D798" i="3"/>
  <c r="C797" i="3"/>
  <c r="C796" i="3"/>
  <c r="D796" i="3"/>
  <c r="C795" i="3"/>
  <c r="D795" i="3"/>
  <c r="C794" i="3"/>
  <c r="D794" i="3"/>
  <c r="C793" i="3"/>
  <c r="D793" i="3"/>
  <c r="C792" i="3"/>
  <c r="D792" i="3"/>
  <c r="C791" i="3"/>
  <c r="D791" i="3"/>
  <c r="C790" i="3"/>
  <c r="D790" i="3"/>
  <c r="C789" i="3"/>
  <c r="C788" i="3"/>
  <c r="D788" i="3"/>
  <c r="C787" i="3"/>
  <c r="D787" i="3"/>
  <c r="C786" i="3"/>
  <c r="D786" i="3"/>
  <c r="C785" i="3"/>
  <c r="D785" i="3"/>
  <c r="C784" i="3"/>
  <c r="D784" i="3"/>
  <c r="C783" i="3"/>
  <c r="D783" i="3"/>
  <c r="C782" i="3"/>
  <c r="D782" i="3"/>
  <c r="C781" i="3"/>
  <c r="C780" i="3"/>
  <c r="D780" i="3"/>
  <c r="C779" i="3"/>
  <c r="D779" i="3"/>
  <c r="C778" i="3"/>
  <c r="D778" i="3"/>
  <c r="C777" i="3"/>
  <c r="D777" i="3"/>
  <c r="C776" i="3"/>
  <c r="D776" i="3"/>
  <c r="C775" i="3"/>
  <c r="D775" i="3"/>
  <c r="C774" i="3"/>
  <c r="D774" i="3"/>
  <c r="C773" i="3"/>
  <c r="C772" i="3"/>
  <c r="C771" i="3"/>
  <c r="C770" i="3"/>
  <c r="C769" i="3"/>
  <c r="C768" i="3"/>
  <c r="C767" i="3"/>
  <c r="C766" i="3"/>
  <c r="C765" i="3"/>
  <c r="C764" i="3"/>
  <c r="C763" i="3"/>
  <c r="C762" i="3"/>
  <c r="C761" i="3"/>
  <c r="C760" i="3"/>
  <c r="C759" i="3"/>
  <c r="C758" i="3"/>
  <c r="C757" i="3"/>
  <c r="C756" i="3"/>
  <c r="C755" i="3"/>
  <c r="C754" i="3"/>
  <c r="C753" i="3"/>
  <c r="C752" i="3"/>
  <c r="C751" i="3"/>
  <c r="C750" i="3"/>
  <c r="C749" i="3"/>
  <c r="C748" i="3"/>
  <c r="C747" i="3"/>
  <c r="C746" i="3"/>
  <c r="C745" i="3"/>
  <c r="C744" i="3"/>
  <c r="C743" i="3"/>
  <c r="C742" i="3"/>
  <c r="C741" i="3"/>
  <c r="C740" i="3"/>
  <c r="C739" i="3"/>
  <c r="C738" i="3"/>
  <c r="C737" i="3"/>
  <c r="C736" i="3"/>
  <c r="C735" i="3"/>
  <c r="C734" i="3"/>
  <c r="C733" i="3"/>
  <c r="C732" i="3"/>
  <c r="C731" i="3"/>
  <c r="C730" i="3"/>
  <c r="C729" i="3"/>
  <c r="C728" i="3"/>
  <c r="C727" i="3"/>
  <c r="C726" i="3"/>
  <c r="C725" i="3"/>
  <c r="C724" i="3"/>
  <c r="C723" i="3"/>
  <c r="C722" i="3"/>
  <c r="C721" i="3"/>
  <c r="C720" i="3"/>
  <c r="C719" i="3"/>
  <c r="C718" i="3"/>
  <c r="C717" i="3"/>
  <c r="C716" i="3"/>
  <c r="C715" i="3"/>
  <c r="C714" i="3"/>
  <c r="C713" i="3"/>
  <c r="C712" i="3"/>
  <c r="C711" i="3"/>
  <c r="C710" i="3"/>
  <c r="C709" i="3"/>
  <c r="C708" i="3"/>
  <c r="C707" i="3"/>
  <c r="C706" i="3"/>
  <c r="C705" i="3"/>
  <c r="C704" i="3"/>
  <c r="C703" i="3"/>
  <c r="C702" i="3"/>
  <c r="C701" i="3"/>
  <c r="C700" i="3"/>
  <c r="C699" i="3"/>
  <c r="C698" i="3"/>
  <c r="C697" i="3"/>
  <c r="C696" i="3"/>
  <c r="C695" i="3"/>
  <c r="C694" i="3"/>
  <c r="C693" i="3"/>
  <c r="C692" i="3"/>
  <c r="C691" i="3"/>
  <c r="C690" i="3"/>
  <c r="C689" i="3"/>
  <c r="C688" i="3"/>
  <c r="C687" i="3"/>
  <c r="C686" i="3"/>
  <c r="C685" i="3"/>
  <c r="C684" i="3"/>
  <c r="C683" i="3"/>
  <c r="C682" i="3"/>
  <c r="C681" i="3"/>
  <c r="C680" i="3"/>
  <c r="C679" i="3"/>
  <c r="C678" i="3"/>
  <c r="C677" i="3"/>
  <c r="C676" i="3"/>
  <c r="C675" i="3"/>
  <c r="C674" i="3"/>
  <c r="C673" i="3"/>
  <c r="C672" i="3"/>
  <c r="C671" i="3"/>
  <c r="C670" i="3"/>
  <c r="C669" i="3"/>
  <c r="C668" i="3"/>
  <c r="C667" i="3"/>
  <c r="C666" i="3"/>
  <c r="C665" i="3"/>
  <c r="C664" i="3"/>
  <c r="C663" i="3"/>
  <c r="C662" i="3"/>
  <c r="C661" i="3"/>
  <c r="C660" i="3"/>
  <c r="C659" i="3"/>
  <c r="C658" i="3"/>
  <c r="C657" i="3"/>
  <c r="C656" i="3"/>
  <c r="C655" i="3"/>
  <c r="C654" i="3"/>
  <c r="C653" i="3"/>
  <c r="C652" i="3"/>
  <c r="C651" i="3"/>
  <c r="C650" i="3"/>
  <c r="C649" i="3"/>
  <c r="C648" i="3"/>
  <c r="C647" i="3"/>
  <c r="C646" i="3"/>
  <c r="C645" i="3"/>
  <c r="C644" i="3"/>
  <c r="C643" i="3"/>
  <c r="C642" i="3"/>
  <c r="C641" i="3"/>
  <c r="C640" i="3"/>
  <c r="C639" i="3"/>
  <c r="C638" i="3"/>
  <c r="C637" i="3"/>
  <c r="C636" i="3"/>
  <c r="C635" i="3"/>
  <c r="C634" i="3"/>
  <c r="C633" i="3"/>
  <c r="C632" i="3"/>
  <c r="C631" i="3"/>
  <c r="C630" i="3"/>
  <c r="C629" i="3"/>
  <c r="C628" i="3"/>
  <c r="C627" i="3"/>
  <c r="C626" i="3"/>
  <c r="C625" i="3"/>
  <c r="C624" i="3"/>
  <c r="C623" i="3"/>
  <c r="C622" i="3"/>
  <c r="C621" i="3"/>
  <c r="C620" i="3"/>
  <c r="C619" i="3"/>
  <c r="C618" i="3"/>
  <c r="C617" i="3"/>
  <c r="C616" i="3"/>
  <c r="C615" i="3"/>
  <c r="C614" i="3"/>
  <c r="C613" i="3"/>
  <c r="C612" i="3"/>
  <c r="C611" i="3"/>
  <c r="C610" i="3"/>
  <c r="C609" i="3"/>
  <c r="C608" i="3"/>
  <c r="C607" i="3"/>
  <c r="C606" i="3"/>
  <c r="C605" i="3"/>
  <c r="C604" i="3"/>
  <c r="C603" i="3"/>
  <c r="C602" i="3"/>
  <c r="C601" i="3"/>
  <c r="C600" i="3"/>
  <c r="C599" i="3"/>
  <c r="C598" i="3"/>
  <c r="C597" i="3"/>
  <c r="C596" i="3"/>
  <c r="C595" i="3"/>
  <c r="C594" i="3"/>
  <c r="C593" i="3"/>
  <c r="C592" i="3"/>
  <c r="C591" i="3"/>
  <c r="C590" i="3"/>
  <c r="C589" i="3"/>
  <c r="C588" i="3"/>
  <c r="C587" i="3"/>
  <c r="C586" i="3"/>
  <c r="C585" i="3"/>
  <c r="C584" i="3"/>
  <c r="C583" i="3"/>
  <c r="C582" i="3"/>
  <c r="C581" i="3"/>
  <c r="C580" i="3"/>
  <c r="C579" i="3"/>
  <c r="C578" i="3"/>
  <c r="C577" i="3"/>
  <c r="C576" i="3"/>
  <c r="C575" i="3"/>
  <c r="C574" i="3"/>
  <c r="C573" i="3"/>
  <c r="C572" i="3"/>
  <c r="C571" i="3"/>
  <c r="C570" i="3"/>
  <c r="C569" i="3"/>
  <c r="C568" i="3"/>
  <c r="C567" i="3"/>
  <c r="C566" i="3"/>
  <c r="C565" i="3"/>
  <c r="C564" i="3"/>
  <c r="C563" i="3"/>
  <c r="C562" i="3"/>
  <c r="C561" i="3"/>
  <c r="C560" i="3"/>
  <c r="C559" i="3"/>
  <c r="C558" i="3"/>
  <c r="C557" i="3"/>
  <c r="C556" i="3"/>
  <c r="C555" i="3"/>
  <c r="C554" i="3"/>
  <c r="C553" i="3"/>
  <c r="C552" i="3"/>
  <c r="C551" i="3"/>
  <c r="C550" i="3"/>
  <c r="C549" i="3"/>
  <c r="C548" i="3"/>
  <c r="C547" i="3"/>
  <c r="C546" i="3"/>
  <c r="C545" i="3"/>
  <c r="C544" i="3"/>
  <c r="C543" i="3"/>
  <c r="C542" i="3"/>
  <c r="C541" i="3"/>
  <c r="C540" i="3"/>
  <c r="C539" i="3"/>
  <c r="C538" i="3"/>
  <c r="C537" i="3"/>
  <c r="C536" i="3"/>
  <c r="C535" i="3"/>
  <c r="C534" i="3"/>
  <c r="C533" i="3"/>
  <c r="C532" i="3"/>
  <c r="C531" i="3"/>
  <c r="C530" i="3"/>
  <c r="C529" i="3"/>
  <c r="C528" i="3"/>
  <c r="C527" i="3"/>
  <c r="C526" i="3"/>
  <c r="C525" i="3"/>
  <c r="C524" i="3"/>
  <c r="C523" i="3"/>
  <c r="C522" i="3"/>
  <c r="C521" i="3"/>
  <c r="C520" i="3"/>
  <c r="C519" i="3"/>
  <c r="C518" i="3"/>
  <c r="C517" i="3"/>
  <c r="C516" i="3"/>
  <c r="C515" i="3"/>
  <c r="C514" i="3"/>
  <c r="C513" i="3"/>
  <c r="C512" i="3"/>
  <c r="C511" i="3"/>
  <c r="C510" i="3"/>
  <c r="C509" i="3"/>
  <c r="C508" i="3"/>
  <c r="C507" i="3"/>
  <c r="C506" i="3"/>
  <c r="C505" i="3"/>
  <c r="C504" i="3"/>
  <c r="C503" i="3"/>
  <c r="C502" i="3"/>
  <c r="C501" i="3"/>
  <c r="C500" i="3"/>
  <c r="C499" i="3"/>
  <c r="C498" i="3"/>
  <c r="C497" i="3"/>
  <c r="C496" i="3"/>
  <c r="C495" i="3"/>
  <c r="C494" i="3"/>
  <c r="C493" i="3"/>
  <c r="C492" i="3"/>
  <c r="C491" i="3"/>
  <c r="C490" i="3"/>
  <c r="C489" i="3"/>
  <c r="C488" i="3"/>
  <c r="C487" i="3"/>
  <c r="C486" i="3"/>
  <c r="C485" i="3"/>
  <c r="C484" i="3"/>
  <c r="C483" i="3"/>
  <c r="C482" i="3"/>
  <c r="C481" i="3"/>
  <c r="C480" i="3"/>
  <c r="C479" i="3"/>
  <c r="C478" i="3"/>
  <c r="C477" i="3"/>
  <c r="C476" i="3"/>
  <c r="C475" i="3"/>
  <c r="C474" i="3"/>
  <c r="C473" i="3"/>
  <c r="C472" i="3"/>
  <c r="C471" i="3"/>
  <c r="C470" i="3"/>
  <c r="C469" i="3"/>
  <c r="C468" i="3"/>
  <c r="C467" i="3"/>
  <c r="C466" i="3"/>
  <c r="C465" i="3"/>
  <c r="C464" i="3"/>
  <c r="C463" i="3"/>
  <c r="C462" i="3"/>
  <c r="C461" i="3"/>
  <c r="C460" i="3"/>
  <c r="C459" i="3"/>
  <c r="C458" i="3"/>
  <c r="C457" i="3"/>
  <c r="C456" i="3"/>
  <c r="C455" i="3"/>
  <c r="C454" i="3"/>
  <c r="C453" i="3"/>
  <c r="C452" i="3"/>
  <c r="C451" i="3"/>
  <c r="C450" i="3"/>
  <c r="C449" i="3"/>
  <c r="C448" i="3"/>
  <c r="C447" i="3"/>
  <c r="C446" i="3"/>
  <c r="C445" i="3"/>
  <c r="C444" i="3"/>
  <c r="C443" i="3"/>
  <c r="C442" i="3"/>
  <c r="C441" i="3"/>
  <c r="C440" i="3"/>
  <c r="C439" i="3"/>
  <c r="C438" i="3"/>
  <c r="C437" i="3"/>
  <c r="C436" i="3"/>
  <c r="C435" i="3"/>
  <c r="C434" i="3"/>
  <c r="C433" i="3"/>
  <c r="C432" i="3"/>
  <c r="C431" i="3"/>
  <c r="C430" i="3"/>
  <c r="C429" i="3"/>
  <c r="C428" i="3"/>
  <c r="C427" i="3"/>
  <c r="C426" i="3"/>
  <c r="C425" i="3"/>
  <c r="C424" i="3"/>
  <c r="C423" i="3"/>
  <c r="C422" i="3"/>
  <c r="C421" i="3"/>
  <c r="C420" i="3"/>
  <c r="C419" i="3"/>
  <c r="C418" i="3"/>
  <c r="C417" i="3"/>
  <c r="C416" i="3"/>
  <c r="C415" i="3"/>
  <c r="C414" i="3"/>
  <c r="C413" i="3"/>
  <c r="C412" i="3"/>
  <c r="C411" i="3"/>
  <c r="C410" i="3"/>
  <c r="C409" i="3"/>
  <c r="C408" i="3"/>
  <c r="C407" i="3"/>
  <c r="C406" i="3"/>
  <c r="C405" i="3"/>
  <c r="C404" i="3"/>
  <c r="C403" i="3"/>
  <c r="C402" i="3"/>
  <c r="C401" i="3"/>
  <c r="C400" i="3"/>
  <c r="C399" i="3"/>
  <c r="C398" i="3"/>
  <c r="C397" i="3"/>
  <c r="C396" i="3"/>
  <c r="C395" i="3"/>
  <c r="C394" i="3"/>
  <c r="C393" i="3"/>
  <c r="C392" i="3"/>
  <c r="C391" i="3"/>
  <c r="C390" i="3"/>
  <c r="C389" i="3"/>
  <c r="C388" i="3"/>
  <c r="C387" i="3"/>
  <c r="C386" i="3"/>
  <c r="C385" i="3"/>
  <c r="C384" i="3"/>
  <c r="C383" i="3"/>
  <c r="C382" i="3"/>
  <c r="C381" i="3"/>
  <c r="C380" i="3"/>
  <c r="C379" i="3"/>
  <c r="C378" i="3"/>
  <c r="C377" i="3"/>
  <c r="C376" i="3"/>
  <c r="C375" i="3"/>
  <c r="C374" i="3"/>
  <c r="C373" i="3"/>
  <c r="C372" i="3"/>
  <c r="C371" i="3"/>
  <c r="C370" i="3"/>
  <c r="C369" i="3"/>
  <c r="C368" i="3"/>
  <c r="C367" i="3"/>
  <c r="C366" i="3"/>
  <c r="C365" i="3"/>
  <c r="C364" i="3"/>
  <c r="C363" i="3"/>
  <c r="C362" i="3"/>
  <c r="C361" i="3"/>
  <c r="C360" i="3"/>
  <c r="C359" i="3"/>
  <c r="C358" i="3"/>
  <c r="C357" i="3"/>
  <c r="C356" i="3"/>
  <c r="C355" i="3"/>
  <c r="C354" i="3"/>
  <c r="C353" i="3"/>
  <c r="C352" i="3"/>
  <c r="C351" i="3"/>
  <c r="C350" i="3"/>
  <c r="C349" i="3"/>
  <c r="C348" i="3"/>
  <c r="C347" i="3"/>
  <c r="C346" i="3"/>
  <c r="C345" i="3"/>
  <c r="C344" i="3"/>
  <c r="C343" i="3"/>
  <c r="C342" i="3"/>
  <c r="C341" i="3"/>
  <c r="C340" i="3"/>
  <c r="C339" i="3"/>
  <c r="C338" i="3"/>
  <c r="C337" i="3"/>
  <c r="C336" i="3"/>
  <c r="C335" i="3"/>
  <c r="C334" i="3"/>
  <c r="C333" i="3"/>
  <c r="C332" i="3"/>
  <c r="C331" i="3"/>
  <c r="C330" i="3"/>
  <c r="C329" i="3"/>
  <c r="C328" i="3"/>
  <c r="C327" i="3"/>
  <c r="C326" i="3"/>
  <c r="C325" i="3"/>
  <c r="C324" i="3"/>
  <c r="C323" i="3"/>
  <c r="C322" i="3"/>
  <c r="C321" i="3"/>
  <c r="C320" i="3"/>
  <c r="C319" i="3"/>
  <c r="C318" i="3"/>
  <c r="C317" i="3"/>
  <c r="C316" i="3"/>
  <c r="C315" i="3"/>
  <c r="C314" i="3"/>
  <c r="C313" i="3"/>
  <c r="C312" i="3"/>
  <c r="C311" i="3"/>
  <c r="C310" i="3"/>
  <c r="C309" i="3"/>
  <c r="C308" i="3"/>
  <c r="C307" i="3"/>
  <c r="C306" i="3"/>
  <c r="C305" i="3"/>
  <c r="C304" i="3"/>
  <c r="C303" i="3"/>
  <c r="C302" i="3"/>
  <c r="C301" i="3"/>
  <c r="C300" i="3"/>
  <c r="C299" i="3"/>
  <c r="C298" i="3"/>
  <c r="C297" i="3"/>
  <c r="C296" i="3"/>
  <c r="C295" i="3"/>
  <c r="C294" i="3"/>
  <c r="C293" i="3"/>
  <c r="C292" i="3"/>
  <c r="C291" i="3"/>
  <c r="C290" i="3"/>
  <c r="C289" i="3"/>
  <c r="C288" i="3"/>
  <c r="C287" i="3"/>
  <c r="C286" i="3"/>
  <c r="C285" i="3"/>
  <c r="C284" i="3"/>
  <c r="C283" i="3"/>
  <c r="C282" i="3"/>
  <c r="C281" i="3"/>
  <c r="C280" i="3"/>
  <c r="C279" i="3"/>
  <c r="C278" i="3"/>
  <c r="C277" i="3"/>
  <c r="C276" i="3"/>
  <c r="C275" i="3"/>
  <c r="C274" i="3"/>
  <c r="C273" i="3"/>
  <c r="C272" i="3"/>
  <c r="C271" i="3"/>
  <c r="C270" i="3"/>
  <c r="C269" i="3"/>
  <c r="C268" i="3"/>
  <c r="C267" i="3"/>
  <c r="C266" i="3"/>
  <c r="C265" i="3"/>
  <c r="C264" i="3"/>
  <c r="C263" i="3"/>
  <c r="C262" i="3"/>
  <c r="C261" i="3"/>
  <c r="C260" i="3"/>
  <c r="C259" i="3"/>
  <c r="C258" i="3"/>
  <c r="C257" i="3"/>
  <c r="C256" i="3"/>
  <c r="C255" i="3"/>
  <c r="C254" i="3"/>
  <c r="C253" i="3"/>
  <c r="C252" i="3"/>
  <c r="C251" i="3"/>
  <c r="C250" i="3"/>
  <c r="C249" i="3"/>
  <c r="C248" i="3"/>
  <c r="C247" i="3"/>
  <c r="C246" i="3"/>
  <c r="C245" i="3"/>
  <c r="C244" i="3"/>
  <c r="C243" i="3"/>
  <c r="C242" i="3"/>
  <c r="C241" i="3"/>
  <c r="C240" i="3"/>
  <c r="C239" i="3"/>
  <c r="C238" i="3"/>
  <c r="C237" i="3"/>
  <c r="C236" i="3"/>
  <c r="C235" i="3"/>
  <c r="C234" i="3"/>
  <c r="C233" i="3"/>
  <c r="C232" i="3"/>
  <c r="C231" i="3"/>
  <c r="C230" i="3"/>
  <c r="C229" i="3"/>
  <c r="C228" i="3"/>
  <c r="C227" i="3"/>
  <c r="C226" i="3"/>
  <c r="C225" i="3"/>
  <c r="C224" i="3"/>
  <c r="C223" i="3"/>
  <c r="C222" i="3"/>
  <c r="C221" i="3"/>
  <c r="C220" i="3"/>
  <c r="C219" i="3"/>
  <c r="C218" i="3"/>
  <c r="C217" i="3"/>
  <c r="C216" i="3"/>
  <c r="C215" i="3"/>
  <c r="C214" i="3"/>
  <c r="C213" i="3"/>
  <c r="C212" i="3"/>
  <c r="C211" i="3"/>
  <c r="C210" i="3"/>
  <c r="C209" i="3"/>
  <c r="C208" i="3"/>
  <c r="C207" i="3"/>
  <c r="C206" i="3"/>
  <c r="C205" i="3"/>
  <c r="C204" i="3"/>
  <c r="C203" i="3"/>
  <c r="C202" i="3"/>
  <c r="C201" i="3"/>
  <c r="C200" i="3"/>
  <c r="C199" i="3"/>
  <c r="C198" i="3"/>
  <c r="C197" i="3"/>
  <c r="C196" i="3"/>
  <c r="C195" i="3"/>
  <c r="C194" i="3"/>
  <c r="C193" i="3"/>
  <c r="C192" i="3"/>
  <c r="C191" i="3"/>
  <c r="C190" i="3"/>
  <c r="C189" i="3"/>
  <c r="C188" i="3"/>
  <c r="C187" i="3"/>
  <c r="C186" i="3"/>
  <c r="C185" i="3"/>
  <c r="C184" i="3"/>
  <c r="C183" i="3"/>
  <c r="C182" i="3"/>
  <c r="C181" i="3"/>
  <c r="C180" i="3"/>
  <c r="C179" i="3"/>
  <c r="C178" i="3"/>
  <c r="C177" i="3"/>
  <c r="C176" i="3"/>
  <c r="C175" i="3"/>
  <c r="C174" i="3"/>
  <c r="C173" i="3"/>
  <c r="C172" i="3"/>
  <c r="C171" i="3"/>
  <c r="C170" i="3"/>
  <c r="C169" i="3"/>
  <c r="C168" i="3"/>
  <c r="C167" i="3"/>
  <c r="C166" i="3"/>
  <c r="C165" i="3"/>
  <c r="C164" i="3"/>
  <c r="C163" i="3"/>
  <c r="C162" i="3"/>
  <c r="C161" i="3"/>
  <c r="C160" i="3"/>
  <c r="C159" i="3"/>
  <c r="C158" i="3"/>
  <c r="C157" i="3"/>
  <c r="C156" i="3"/>
  <c r="C155" i="3"/>
  <c r="C154" i="3"/>
  <c r="C153" i="3"/>
  <c r="C152" i="3"/>
  <c r="C151" i="3"/>
  <c r="C150" i="3"/>
  <c r="C149" i="3"/>
  <c r="C148" i="3"/>
  <c r="C147" i="3"/>
  <c r="C146" i="3"/>
  <c r="C145" i="3"/>
  <c r="C144" i="3"/>
  <c r="C143" i="3"/>
  <c r="C142" i="3"/>
  <c r="C141" i="3"/>
  <c r="C140" i="3"/>
  <c r="C139" i="3"/>
  <c r="C138" i="3"/>
  <c r="C137" i="3"/>
  <c r="C136" i="3"/>
  <c r="C135" i="3"/>
  <c r="C134" i="3"/>
  <c r="C133" i="3"/>
  <c r="C132" i="3"/>
  <c r="C131" i="3"/>
  <c r="C130" i="3"/>
  <c r="C129" i="3"/>
  <c r="C128" i="3"/>
  <c r="C127" i="3"/>
  <c r="C126" i="3"/>
  <c r="C125" i="3"/>
  <c r="C124" i="3"/>
  <c r="C123" i="3"/>
  <c r="C122" i="3"/>
  <c r="C121" i="3"/>
  <c r="C120" i="3"/>
  <c r="C119" i="3"/>
  <c r="C118" i="3"/>
  <c r="C117" i="3"/>
  <c r="C116" i="3"/>
  <c r="C115" i="3"/>
  <c r="C114" i="3"/>
  <c r="C113" i="3"/>
  <c r="C112" i="3"/>
  <c r="C111" i="3"/>
  <c r="C110" i="3"/>
  <c r="C109" i="3"/>
  <c r="C108" i="3"/>
  <c r="C107" i="3"/>
  <c r="C106" i="3"/>
  <c r="C105" i="3"/>
  <c r="C104" i="3"/>
  <c r="C103" i="3"/>
  <c r="C102" i="3"/>
  <c r="C101" i="3"/>
  <c r="C100" i="3"/>
  <c r="C99" i="3"/>
  <c r="C98" i="3"/>
  <c r="C97" i="3"/>
  <c r="C96" i="3"/>
  <c r="C95" i="3"/>
  <c r="C94" i="3"/>
  <c r="C93" i="3"/>
  <c r="C92" i="3"/>
  <c r="C91" i="3"/>
  <c r="C90" i="3"/>
  <c r="C89" i="3"/>
  <c r="C88" i="3"/>
  <c r="C87" i="3"/>
  <c r="C86" i="3"/>
  <c r="C85" i="3"/>
  <c r="C84" i="3"/>
  <c r="C83" i="3"/>
  <c r="C82" i="3"/>
  <c r="C81" i="3"/>
  <c r="C80" i="3"/>
  <c r="C79" i="3"/>
  <c r="C78" i="3"/>
  <c r="C77" i="3"/>
  <c r="C76" i="3"/>
  <c r="C75" i="3"/>
  <c r="C74"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43" i="3"/>
  <c r="C42" i="3"/>
  <c r="C41" i="3"/>
  <c r="C40" i="3"/>
  <c r="C39" i="3"/>
  <c r="C38" i="3"/>
  <c r="C37" i="3"/>
  <c r="C36" i="3"/>
  <c r="C35" i="3"/>
  <c r="C34" i="3"/>
  <c r="C33" i="3"/>
  <c r="C32" i="3"/>
  <c r="C31" i="3"/>
  <c r="C30" i="3"/>
  <c r="C29" i="3"/>
  <c r="C28" i="3"/>
  <c r="C27" i="3"/>
  <c r="C26" i="3"/>
  <c r="C25" i="3"/>
  <c r="C24" i="3"/>
  <c r="C23" i="3"/>
  <c r="C22" i="3"/>
  <c r="C21" i="3"/>
  <c r="C20" i="3"/>
  <c r="C19" i="3"/>
  <c r="C18" i="3"/>
  <c r="C17" i="3"/>
  <c r="C16" i="3"/>
  <c r="C15" i="3"/>
  <c r="C14" i="3"/>
  <c r="C13" i="3"/>
  <c r="C12" i="3"/>
  <c r="C11" i="3"/>
  <c r="C10" i="3"/>
  <c r="C9" i="3"/>
  <c r="C8" i="3"/>
  <c r="C7" i="3"/>
  <c r="C6" i="3"/>
  <c r="F762" i="3"/>
  <c r="F760" i="3"/>
  <c r="F753" i="3"/>
  <c r="F748" i="3"/>
  <c r="F744" i="3"/>
  <c r="F732" i="3"/>
  <c r="F726" i="3"/>
  <c r="F716" i="3"/>
  <c r="F712" i="3"/>
  <c r="F698" i="3"/>
  <c r="F696" i="3"/>
  <c r="F684" i="3"/>
  <c r="F680" i="3"/>
  <c r="F671" i="3"/>
  <c r="F652" i="3"/>
  <c r="F616" i="3"/>
  <c r="F598" i="3"/>
  <c r="F588" i="3"/>
  <c r="F552" i="3"/>
  <c r="F524" i="3"/>
  <c r="E773" i="3"/>
  <c r="E772" i="3"/>
  <c r="F772" i="3"/>
  <c r="E771" i="3"/>
  <c r="G771" i="3"/>
  <c r="E770" i="3"/>
  <c r="E769" i="3"/>
  <c r="G769" i="3"/>
  <c r="E768" i="3"/>
  <c r="E767" i="3"/>
  <c r="E766" i="3"/>
  <c r="F766" i="3"/>
  <c r="E765" i="3"/>
  <c r="E764" i="3"/>
  <c r="F764" i="3"/>
  <c r="E763" i="3"/>
  <c r="E762" i="3"/>
  <c r="E761" i="3"/>
  <c r="G761" i="3"/>
  <c r="E760" i="3"/>
  <c r="E759" i="3"/>
  <c r="E758" i="3"/>
  <c r="F758" i="3"/>
  <c r="E757" i="3"/>
  <c r="E756" i="3"/>
  <c r="F756" i="3"/>
  <c r="E755" i="3"/>
  <c r="E754" i="3"/>
  <c r="F754" i="3"/>
  <c r="E753" i="3"/>
  <c r="G753" i="3"/>
  <c r="E752" i="3"/>
  <c r="E751" i="3"/>
  <c r="E750" i="3"/>
  <c r="F750" i="3"/>
  <c r="E749" i="3"/>
  <c r="E748" i="3"/>
  <c r="E747" i="3"/>
  <c r="E746" i="3"/>
  <c r="F746" i="3"/>
  <c r="E745" i="3"/>
  <c r="G745" i="3"/>
  <c r="E744" i="3"/>
  <c r="E743" i="3"/>
  <c r="E742" i="3"/>
  <c r="F742" i="3"/>
  <c r="E741" i="3"/>
  <c r="E740" i="3"/>
  <c r="E739" i="3"/>
  <c r="E738" i="3"/>
  <c r="E737" i="3"/>
  <c r="E736" i="3"/>
  <c r="E735" i="3"/>
  <c r="G735" i="3"/>
  <c r="E734" i="3"/>
  <c r="E733" i="3"/>
  <c r="E732" i="3"/>
  <c r="E731" i="3"/>
  <c r="E730" i="3"/>
  <c r="E729" i="3"/>
  <c r="E728" i="3"/>
  <c r="E727" i="3"/>
  <c r="E726" i="3"/>
  <c r="E725" i="3"/>
  <c r="E724" i="3"/>
  <c r="E723" i="3"/>
  <c r="E722" i="3"/>
  <c r="E721" i="3"/>
  <c r="E720" i="3"/>
  <c r="E719" i="3"/>
  <c r="E718" i="3"/>
  <c r="F718" i="3"/>
  <c r="E717" i="3"/>
  <c r="E716" i="3"/>
  <c r="E715" i="3"/>
  <c r="E714" i="3"/>
  <c r="E713" i="3"/>
  <c r="E712" i="3"/>
  <c r="E711" i="3"/>
  <c r="E710" i="3"/>
  <c r="F710" i="3"/>
  <c r="E709" i="3"/>
  <c r="E708" i="3"/>
  <c r="F708" i="3"/>
  <c r="E707" i="3"/>
  <c r="G707" i="3"/>
  <c r="E706" i="3"/>
  <c r="E705" i="3"/>
  <c r="E704" i="3"/>
  <c r="E703" i="3"/>
  <c r="E702" i="3"/>
  <c r="F702" i="3"/>
  <c r="E701" i="3"/>
  <c r="E700" i="3"/>
  <c r="F700" i="3"/>
  <c r="E699" i="3"/>
  <c r="E698" i="3"/>
  <c r="E697" i="3"/>
  <c r="E696" i="3"/>
  <c r="E695" i="3"/>
  <c r="E694" i="3"/>
  <c r="F694" i="3"/>
  <c r="E693" i="3"/>
  <c r="E692" i="3"/>
  <c r="F692" i="3"/>
  <c r="E691" i="3"/>
  <c r="E690" i="3"/>
  <c r="F690" i="3"/>
  <c r="E689" i="3"/>
  <c r="G689" i="3"/>
  <c r="E688" i="3"/>
  <c r="E687" i="3"/>
  <c r="E686" i="3"/>
  <c r="F686" i="3"/>
  <c r="E685" i="3"/>
  <c r="E684" i="3"/>
  <c r="E683" i="3"/>
  <c r="E682" i="3"/>
  <c r="F682" i="3"/>
  <c r="E681" i="3"/>
  <c r="E680" i="3"/>
  <c r="E679" i="3"/>
  <c r="E678" i="3"/>
  <c r="F678" i="3"/>
  <c r="E677" i="3"/>
  <c r="E676" i="3"/>
  <c r="E675" i="3"/>
  <c r="E674" i="3"/>
  <c r="E673" i="3"/>
  <c r="E672" i="3"/>
  <c r="E671" i="3"/>
  <c r="G671" i="3"/>
  <c r="E670" i="3"/>
  <c r="E669" i="3"/>
  <c r="E668" i="3"/>
  <c r="E667" i="3"/>
  <c r="E666" i="3"/>
  <c r="E665" i="3"/>
  <c r="E664" i="3"/>
  <c r="E663" i="3"/>
  <c r="E662" i="3"/>
  <c r="E661" i="3"/>
  <c r="E660" i="3"/>
  <c r="E659" i="3"/>
  <c r="E658" i="3"/>
  <c r="E657" i="3"/>
  <c r="E656" i="3"/>
  <c r="E655" i="3"/>
  <c r="E654" i="3"/>
  <c r="E653" i="3"/>
  <c r="E652" i="3"/>
  <c r="E651" i="3"/>
  <c r="E650" i="3"/>
  <c r="E649" i="3"/>
  <c r="E648" i="3"/>
  <c r="E647" i="3"/>
  <c r="E646" i="3"/>
  <c r="E645" i="3"/>
  <c r="E644" i="3"/>
  <c r="F644" i="3"/>
  <c r="E643" i="3"/>
  <c r="G643" i="3"/>
  <c r="E642" i="3"/>
  <c r="E641" i="3"/>
  <c r="E640" i="3"/>
  <c r="E639" i="3"/>
  <c r="E638" i="3"/>
  <c r="E637" i="3"/>
  <c r="E636" i="3"/>
  <c r="F636" i="3"/>
  <c r="E635" i="3"/>
  <c r="E634" i="3"/>
  <c r="E633" i="3"/>
  <c r="E632" i="3"/>
  <c r="E631" i="3"/>
  <c r="E630" i="3"/>
  <c r="E629" i="3"/>
  <c r="E628" i="3"/>
  <c r="F628" i="3"/>
  <c r="E627" i="3"/>
  <c r="E626" i="3"/>
  <c r="E625" i="3"/>
  <c r="G625" i="3"/>
  <c r="E624" i="3"/>
  <c r="E623" i="3"/>
  <c r="E622" i="3"/>
  <c r="E621" i="3"/>
  <c r="E620" i="3"/>
  <c r="F620" i="3"/>
  <c r="E619" i="3"/>
  <c r="E618" i="3"/>
  <c r="E617" i="3"/>
  <c r="E616" i="3"/>
  <c r="E615" i="3"/>
  <c r="E614" i="3"/>
  <c r="E613" i="3"/>
  <c r="E612" i="3"/>
  <c r="E611" i="3"/>
  <c r="E610" i="3"/>
  <c r="E609" i="3"/>
  <c r="E608" i="3"/>
  <c r="E607" i="3"/>
  <c r="G607" i="3"/>
  <c r="E606" i="3"/>
  <c r="E605" i="3"/>
  <c r="E604" i="3"/>
  <c r="E603" i="3"/>
  <c r="E602" i="3"/>
  <c r="E601" i="3"/>
  <c r="E600" i="3"/>
  <c r="E599" i="3"/>
  <c r="E598" i="3"/>
  <c r="E597" i="3"/>
  <c r="E596" i="3"/>
  <c r="E595" i="3"/>
  <c r="E594" i="3"/>
  <c r="E593" i="3"/>
  <c r="E592" i="3"/>
  <c r="E591" i="3"/>
  <c r="E590" i="3"/>
  <c r="E589" i="3"/>
  <c r="E588" i="3"/>
  <c r="E587" i="3"/>
  <c r="E586" i="3"/>
  <c r="E585" i="3"/>
  <c r="E584" i="3"/>
  <c r="E583" i="3"/>
  <c r="E582" i="3"/>
  <c r="E581" i="3"/>
  <c r="E580" i="3"/>
  <c r="F580" i="3"/>
  <c r="E579" i="3"/>
  <c r="G579" i="3"/>
  <c r="E578" i="3"/>
  <c r="E577" i="3"/>
  <c r="E576" i="3"/>
  <c r="E575" i="3"/>
  <c r="E574" i="3"/>
  <c r="E573" i="3"/>
  <c r="E572" i="3"/>
  <c r="F572" i="3"/>
  <c r="E571" i="3"/>
  <c r="E570" i="3"/>
  <c r="E569" i="3"/>
  <c r="E568" i="3"/>
  <c r="E567" i="3"/>
  <c r="E566" i="3"/>
  <c r="E565" i="3"/>
  <c r="E564" i="3"/>
  <c r="F564" i="3"/>
  <c r="E563" i="3"/>
  <c r="E562" i="3"/>
  <c r="E561" i="3"/>
  <c r="G561" i="3"/>
  <c r="E560" i="3"/>
  <c r="E559" i="3"/>
  <c r="E558" i="3"/>
  <c r="E557" i="3"/>
  <c r="E556" i="3"/>
  <c r="F556" i="3"/>
  <c r="E555" i="3"/>
  <c r="E554" i="3"/>
  <c r="E553" i="3"/>
  <c r="E552" i="3"/>
  <c r="E551" i="3"/>
  <c r="E550" i="3"/>
  <c r="E549" i="3"/>
  <c r="E548" i="3"/>
  <c r="E547" i="3"/>
  <c r="E546" i="3"/>
  <c r="E545" i="3"/>
  <c r="E544" i="3"/>
  <c r="E543" i="3"/>
  <c r="G543" i="3"/>
  <c r="E542" i="3"/>
  <c r="E541" i="3"/>
  <c r="E540" i="3"/>
  <c r="E539" i="3"/>
  <c r="E538" i="3"/>
  <c r="E537" i="3"/>
  <c r="E536" i="3"/>
  <c r="E535" i="3"/>
  <c r="E534" i="3"/>
  <c r="F534" i="3"/>
  <c r="E533" i="3"/>
  <c r="E532" i="3"/>
  <c r="E531" i="3"/>
  <c r="E530" i="3"/>
  <c r="E529" i="3"/>
  <c r="E528" i="3"/>
  <c r="E527" i="3"/>
  <c r="E526" i="3"/>
  <c r="E525" i="3"/>
  <c r="E524" i="3"/>
  <c r="E523" i="3"/>
  <c r="E522" i="3"/>
  <c r="E521" i="3"/>
  <c r="E520" i="3"/>
  <c r="E519" i="3"/>
  <c r="E518" i="3"/>
  <c r="E517" i="3"/>
  <c r="E516" i="3"/>
  <c r="E515" i="3"/>
  <c r="G515" i="3"/>
  <c r="E514" i="3"/>
  <c r="E513" i="3"/>
  <c r="E512" i="3"/>
  <c r="E511" i="3"/>
  <c r="E510" i="3"/>
  <c r="E509" i="3"/>
  <c r="E508" i="3"/>
  <c r="E507" i="3"/>
  <c r="E506" i="3"/>
  <c r="E505" i="3"/>
  <c r="E504" i="3"/>
  <c r="E503" i="3"/>
  <c r="E502" i="3"/>
  <c r="E501" i="3"/>
  <c r="E500" i="3"/>
  <c r="E499" i="3"/>
  <c r="E498" i="3"/>
  <c r="E497" i="3"/>
  <c r="G497" i="3"/>
  <c r="E496" i="3"/>
  <c r="E495" i="3"/>
  <c r="E494" i="3"/>
  <c r="E493" i="3"/>
  <c r="E492" i="3"/>
  <c r="E491" i="3"/>
  <c r="E490" i="3"/>
  <c r="E489" i="3"/>
  <c r="E488" i="3"/>
  <c r="F488" i="3"/>
  <c r="E487" i="3"/>
  <c r="E486" i="3"/>
  <c r="E485" i="3"/>
  <c r="E484" i="3"/>
  <c r="E483" i="3"/>
  <c r="E482" i="3"/>
  <c r="E481" i="3"/>
  <c r="E480" i="3"/>
  <c r="E479" i="3"/>
  <c r="G479" i="3"/>
  <c r="E478" i="3"/>
  <c r="E477" i="3"/>
  <c r="E476" i="3"/>
  <c r="E475" i="3"/>
  <c r="E474" i="3"/>
  <c r="E473" i="3"/>
  <c r="E472" i="3"/>
  <c r="E471" i="3"/>
  <c r="E470" i="3"/>
  <c r="F470" i="3"/>
  <c r="E469" i="3"/>
  <c r="E468" i="3"/>
  <c r="E467" i="3"/>
  <c r="E466" i="3"/>
  <c r="E465" i="3"/>
  <c r="E464" i="3"/>
  <c r="E463" i="3"/>
  <c r="E462" i="3"/>
  <c r="E461" i="3"/>
  <c r="E460" i="3"/>
  <c r="F460" i="3"/>
  <c r="E459" i="3"/>
  <c r="E458" i="3"/>
  <c r="E457" i="3"/>
  <c r="E456" i="3"/>
  <c r="E455" i="3"/>
  <c r="E454" i="3"/>
  <c r="E453" i="3"/>
  <c r="E452" i="3"/>
  <c r="E451" i="3"/>
  <c r="E450" i="3"/>
  <c r="E449" i="3"/>
  <c r="E448" i="3"/>
  <c r="E447" i="3"/>
  <c r="E446" i="3"/>
  <c r="E445" i="3"/>
  <c r="E444" i="3"/>
  <c r="E443" i="3"/>
  <c r="E442" i="3"/>
  <c r="E441" i="3"/>
  <c r="E440" i="3"/>
  <c r="E439" i="3"/>
  <c r="E438" i="3"/>
  <c r="E437" i="3"/>
  <c r="E436" i="3"/>
  <c r="E435" i="3"/>
  <c r="E434" i="3"/>
  <c r="E433" i="3"/>
  <c r="G433" i="3"/>
  <c r="E432" i="3"/>
  <c r="E431" i="3"/>
  <c r="E430" i="3"/>
  <c r="E429" i="3"/>
  <c r="E428" i="3"/>
  <c r="E427" i="3"/>
  <c r="E426" i="3"/>
  <c r="E425" i="3"/>
  <c r="G425" i="3"/>
  <c r="E424" i="3"/>
  <c r="E423" i="3"/>
  <c r="E422" i="3"/>
  <c r="E421" i="3"/>
  <c r="E420" i="3"/>
  <c r="E419" i="3"/>
  <c r="E418" i="3"/>
  <c r="E417" i="3"/>
  <c r="G417" i="3"/>
  <c r="E416" i="3"/>
  <c r="E415" i="3"/>
  <c r="E414" i="3"/>
  <c r="E413" i="3"/>
  <c r="E412" i="3"/>
  <c r="E411" i="3"/>
  <c r="E410" i="3"/>
  <c r="E409" i="3"/>
  <c r="G409" i="3"/>
  <c r="E408" i="3"/>
  <c r="E407" i="3"/>
  <c r="E406" i="3"/>
  <c r="E405" i="3"/>
  <c r="E404" i="3"/>
  <c r="E403" i="3"/>
  <c r="E402" i="3"/>
  <c r="E401" i="3"/>
  <c r="G401" i="3"/>
  <c r="E400" i="3"/>
  <c r="E399" i="3"/>
  <c r="E398" i="3"/>
  <c r="E397" i="3"/>
  <c r="E396" i="3"/>
  <c r="E395" i="3"/>
  <c r="E394" i="3"/>
  <c r="E393" i="3"/>
  <c r="G393" i="3"/>
  <c r="E392" i="3"/>
  <c r="E391" i="3"/>
  <c r="E390" i="3"/>
  <c r="E389" i="3"/>
  <c r="E388" i="3"/>
  <c r="E387" i="3"/>
  <c r="E386" i="3"/>
  <c r="E385" i="3"/>
  <c r="G385" i="3"/>
  <c r="E384" i="3"/>
  <c r="E383" i="3"/>
  <c r="E382" i="3"/>
  <c r="E381" i="3"/>
  <c r="E380" i="3"/>
  <c r="E379" i="3"/>
  <c r="E378" i="3"/>
  <c r="E377" i="3"/>
  <c r="G377" i="3"/>
  <c r="E376" i="3"/>
  <c r="E375" i="3"/>
  <c r="E374" i="3"/>
  <c r="E373" i="3"/>
  <c r="E372" i="3"/>
  <c r="E371" i="3"/>
  <c r="E370" i="3"/>
  <c r="E369" i="3"/>
  <c r="G369" i="3"/>
  <c r="E368" i="3"/>
  <c r="E367" i="3"/>
  <c r="E366" i="3"/>
  <c r="E365" i="3"/>
  <c r="E364" i="3"/>
  <c r="E363" i="3"/>
  <c r="E362" i="3"/>
  <c r="E361" i="3"/>
  <c r="G361" i="3"/>
  <c r="E360" i="3"/>
  <c r="E359" i="3"/>
  <c r="E358" i="3"/>
  <c r="E357" i="3"/>
  <c r="E356" i="3"/>
  <c r="E355" i="3"/>
  <c r="E354" i="3"/>
  <c r="E353" i="3"/>
  <c r="G353" i="3"/>
  <c r="E352" i="3"/>
  <c r="E351" i="3"/>
  <c r="E350" i="3"/>
  <c r="E349" i="3"/>
  <c r="E348" i="3"/>
  <c r="E347" i="3"/>
  <c r="E346" i="3"/>
  <c r="E345" i="3"/>
  <c r="G345" i="3"/>
  <c r="E344" i="3"/>
  <c r="E343" i="3"/>
  <c r="E342" i="3"/>
  <c r="E341" i="3"/>
  <c r="E340" i="3"/>
  <c r="E339" i="3"/>
  <c r="E338" i="3"/>
  <c r="E337" i="3"/>
  <c r="G337" i="3"/>
  <c r="E336" i="3"/>
  <c r="E335" i="3"/>
  <c r="E334" i="3"/>
  <c r="E333" i="3"/>
  <c r="E332" i="3"/>
  <c r="E331" i="3"/>
  <c r="E330" i="3"/>
  <c r="E329" i="3"/>
  <c r="G329" i="3"/>
  <c r="E328" i="3"/>
  <c r="E327" i="3"/>
  <c r="E326" i="3"/>
  <c r="E325" i="3"/>
  <c r="E324" i="3"/>
  <c r="E323" i="3"/>
  <c r="E322" i="3"/>
  <c r="E321" i="3"/>
  <c r="G321" i="3"/>
  <c r="E320" i="3"/>
  <c r="E319" i="3"/>
  <c r="E318" i="3"/>
  <c r="E317" i="3"/>
  <c r="E316" i="3"/>
  <c r="E315" i="3"/>
  <c r="E314" i="3"/>
  <c r="E313" i="3"/>
  <c r="G313" i="3"/>
  <c r="E312" i="3"/>
  <c r="E311" i="3"/>
  <c r="E310" i="3"/>
  <c r="E309" i="3"/>
  <c r="E308" i="3"/>
  <c r="E307" i="3"/>
  <c r="E306" i="3"/>
  <c r="E305" i="3"/>
  <c r="G305" i="3"/>
  <c r="E304" i="3"/>
  <c r="E303" i="3"/>
  <c r="E302" i="3"/>
  <c r="E301" i="3"/>
  <c r="E300" i="3"/>
  <c r="E299" i="3"/>
  <c r="E298" i="3"/>
  <c r="E297" i="3"/>
  <c r="G297" i="3"/>
  <c r="E296" i="3"/>
  <c r="E295" i="3"/>
  <c r="E294" i="3"/>
  <c r="E293" i="3"/>
  <c r="E292" i="3"/>
  <c r="E291" i="3"/>
  <c r="E290" i="3"/>
  <c r="E289" i="3"/>
  <c r="G289" i="3"/>
  <c r="E288" i="3"/>
  <c r="E287" i="3"/>
  <c r="E286" i="3"/>
  <c r="E285" i="3"/>
  <c r="E284" i="3"/>
  <c r="E283" i="3"/>
  <c r="E282" i="3"/>
  <c r="E281" i="3"/>
  <c r="G281" i="3"/>
  <c r="E280" i="3"/>
  <c r="E279" i="3"/>
  <c r="E278" i="3"/>
  <c r="E277" i="3"/>
  <c r="E276" i="3"/>
  <c r="E275" i="3"/>
  <c r="E274" i="3"/>
  <c r="E273" i="3"/>
  <c r="G273" i="3"/>
  <c r="E272" i="3"/>
  <c r="E271" i="3"/>
  <c r="E270" i="3"/>
  <c r="E269" i="3"/>
  <c r="E268" i="3"/>
  <c r="E267" i="3"/>
  <c r="E266" i="3"/>
  <c r="E265" i="3"/>
  <c r="G265" i="3"/>
  <c r="E264" i="3"/>
  <c r="E263" i="3"/>
  <c r="E262" i="3"/>
  <c r="E261" i="3"/>
  <c r="E260" i="3"/>
  <c r="E259" i="3"/>
  <c r="E258" i="3"/>
  <c r="E257" i="3"/>
  <c r="G257" i="3"/>
  <c r="E256" i="3"/>
  <c r="E255" i="3"/>
  <c r="E254" i="3"/>
  <c r="E253" i="3"/>
  <c r="E252" i="3"/>
  <c r="E251" i="3"/>
  <c r="E250" i="3"/>
  <c r="E249" i="3"/>
  <c r="G249" i="3"/>
  <c r="E248" i="3"/>
  <c r="E247" i="3"/>
  <c r="E246" i="3"/>
  <c r="E245" i="3"/>
  <c r="E244" i="3"/>
  <c r="E243" i="3"/>
  <c r="E242" i="3"/>
  <c r="E241" i="3"/>
  <c r="G241" i="3"/>
  <c r="E240" i="3"/>
  <c r="E239" i="3"/>
  <c r="E238" i="3"/>
  <c r="E237" i="3"/>
  <c r="E236" i="3"/>
  <c r="E235" i="3"/>
  <c r="E234" i="3"/>
  <c r="E233" i="3"/>
  <c r="G233" i="3"/>
  <c r="E232" i="3"/>
  <c r="E231" i="3"/>
  <c r="E230" i="3"/>
  <c r="E229" i="3"/>
  <c r="E228" i="3"/>
  <c r="E227" i="3"/>
  <c r="E226" i="3"/>
  <c r="E225" i="3"/>
  <c r="G225" i="3"/>
  <c r="E224" i="3"/>
  <c r="E223" i="3"/>
  <c r="E222" i="3"/>
  <c r="E221" i="3"/>
  <c r="E220" i="3"/>
  <c r="E219" i="3"/>
  <c r="E218" i="3"/>
  <c r="E217" i="3"/>
  <c r="G217" i="3"/>
  <c r="E216" i="3"/>
  <c r="E215" i="3"/>
  <c r="E214" i="3"/>
  <c r="E213" i="3"/>
  <c r="E212" i="3"/>
  <c r="E211" i="3"/>
  <c r="E210" i="3"/>
  <c r="E209" i="3"/>
  <c r="G209" i="3"/>
  <c r="E208" i="3"/>
  <c r="E207" i="3"/>
  <c r="G207" i="3"/>
  <c r="E206" i="3"/>
  <c r="E205" i="3"/>
  <c r="G205" i="3"/>
  <c r="E204" i="3"/>
  <c r="E203" i="3"/>
  <c r="E202" i="3"/>
  <c r="E201" i="3"/>
  <c r="G201" i="3"/>
  <c r="E200" i="3"/>
  <c r="E199" i="3"/>
  <c r="G199" i="3"/>
  <c r="E198" i="3"/>
  <c r="E197" i="3"/>
  <c r="G197" i="3"/>
  <c r="E196" i="3"/>
  <c r="E195" i="3"/>
  <c r="E194" i="3"/>
  <c r="E193" i="3"/>
  <c r="G193" i="3"/>
  <c r="E192" i="3"/>
  <c r="E191" i="3"/>
  <c r="G191" i="3"/>
  <c r="E190" i="3"/>
  <c r="E189" i="3"/>
  <c r="G189" i="3"/>
  <c r="E188" i="3"/>
  <c r="E187" i="3"/>
  <c r="E186" i="3"/>
  <c r="E185" i="3"/>
  <c r="G185" i="3"/>
  <c r="E184" i="3"/>
  <c r="E183" i="3"/>
  <c r="G183" i="3"/>
  <c r="E182" i="3"/>
  <c r="E181" i="3"/>
  <c r="G181" i="3"/>
  <c r="E180" i="3"/>
  <c r="E179" i="3"/>
  <c r="E178" i="3"/>
  <c r="E177" i="3"/>
  <c r="G177" i="3"/>
  <c r="E176" i="3"/>
  <c r="E175" i="3"/>
  <c r="G175" i="3"/>
  <c r="E174" i="3"/>
  <c r="E173" i="3"/>
  <c r="G173" i="3"/>
  <c r="E172" i="3"/>
  <c r="E171" i="3"/>
  <c r="E170" i="3"/>
  <c r="E169" i="3"/>
  <c r="G169" i="3"/>
  <c r="E168" i="3"/>
  <c r="E167" i="3"/>
  <c r="G167" i="3"/>
  <c r="E166" i="3"/>
  <c r="E165" i="3"/>
  <c r="G165" i="3"/>
  <c r="E164" i="3"/>
  <c r="E163" i="3"/>
  <c r="E162" i="3"/>
  <c r="E161" i="3"/>
  <c r="G161" i="3"/>
  <c r="E160" i="3"/>
  <c r="E159" i="3"/>
  <c r="G159" i="3"/>
  <c r="E158" i="3"/>
  <c r="E157" i="3"/>
  <c r="G157" i="3"/>
  <c r="E156" i="3"/>
  <c r="E155" i="3"/>
  <c r="E154" i="3"/>
  <c r="E153" i="3"/>
  <c r="G153" i="3"/>
  <c r="E152" i="3"/>
  <c r="C6" i="2"/>
  <c r="G451" i="3"/>
  <c r="F183" i="3"/>
  <c r="F205" i="3"/>
  <c r="F451" i="3"/>
  <c r="G545" i="3"/>
  <c r="F545" i="3"/>
  <c r="G601" i="3"/>
  <c r="F601" i="3"/>
  <c r="G737" i="3"/>
  <c r="F737" i="3"/>
  <c r="F321" i="3"/>
  <c r="G154" i="3"/>
  <c r="F154" i="3"/>
  <c r="G162" i="3"/>
  <c r="F162" i="3"/>
  <c r="G170" i="3"/>
  <c r="F170" i="3"/>
  <c r="G178" i="3"/>
  <c r="F178" i="3"/>
  <c r="G186" i="3"/>
  <c r="F186" i="3"/>
  <c r="G194" i="3"/>
  <c r="F194" i="3"/>
  <c r="G202" i="3"/>
  <c r="F202" i="3"/>
  <c r="G210" i="3"/>
  <c r="F210" i="3"/>
  <c r="G218" i="3"/>
  <c r="F218" i="3"/>
  <c r="G226" i="3"/>
  <c r="F226" i="3"/>
  <c r="G234" i="3"/>
  <c r="F234" i="3"/>
  <c r="G242" i="3"/>
  <c r="F242" i="3"/>
  <c r="G250" i="3"/>
  <c r="F250" i="3"/>
  <c r="G258" i="3"/>
  <c r="F258" i="3"/>
  <c r="G266" i="3"/>
  <c r="F266" i="3"/>
  <c r="G274" i="3"/>
  <c r="F274" i="3"/>
  <c r="G282" i="3"/>
  <c r="F282" i="3"/>
  <c r="G290" i="3"/>
  <c r="F290" i="3"/>
  <c r="G298" i="3"/>
  <c r="F298" i="3"/>
  <c r="G306" i="3"/>
  <c r="F306" i="3"/>
  <c r="G314" i="3"/>
  <c r="F314" i="3"/>
  <c r="G322" i="3"/>
  <c r="F322" i="3"/>
  <c r="G330" i="3"/>
  <c r="F330" i="3"/>
  <c r="G338" i="3"/>
  <c r="F338" i="3"/>
  <c r="G346" i="3"/>
  <c r="F346" i="3"/>
  <c r="G354" i="3"/>
  <c r="F354" i="3"/>
  <c r="G362" i="3"/>
  <c r="F362" i="3"/>
  <c r="G370" i="3"/>
  <c r="F370" i="3"/>
  <c r="G378" i="3"/>
  <c r="F378" i="3"/>
  <c r="G386" i="3"/>
  <c r="F386" i="3"/>
  <c r="G394" i="3"/>
  <c r="F394" i="3"/>
  <c r="G402" i="3"/>
  <c r="F402" i="3"/>
  <c r="G410" i="3"/>
  <c r="F410" i="3"/>
  <c r="G418" i="3"/>
  <c r="F418" i="3"/>
  <c r="G426" i="3"/>
  <c r="F426" i="3"/>
  <c r="G434" i="3"/>
  <c r="F434" i="3"/>
  <c r="G442" i="3"/>
  <c r="G450" i="3"/>
  <c r="F450" i="3"/>
  <c r="G458" i="3"/>
  <c r="F458" i="3"/>
  <c r="G466" i="3"/>
  <c r="F466" i="3"/>
  <c r="G474" i="3"/>
  <c r="F474" i="3"/>
  <c r="G482" i="3"/>
  <c r="F482" i="3"/>
  <c r="G490" i="3"/>
  <c r="F490" i="3"/>
  <c r="G498" i="3"/>
  <c r="F498" i="3"/>
  <c r="G506" i="3"/>
  <c r="G514" i="3"/>
  <c r="F514" i="3"/>
  <c r="G522" i="3"/>
  <c r="F522" i="3"/>
  <c r="G530" i="3"/>
  <c r="F530" i="3"/>
  <c r="G538" i="3"/>
  <c r="F538" i="3"/>
  <c r="G546" i="3"/>
  <c r="F546" i="3"/>
  <c r="G554" i="3"/>
  <c r="F554" i="3"/>
  <c r="G562" i="3"/>
  <c r="F562" i="3"/>
  <c r="G570" i="3"/>
  <c r="G578" i="3"/>
  <c r="F578" i="3"/>
  <c r="G586" i="3"/>
  <c r="F586" i="3"/>
  <c r="G594" i="3"/>
  <c r="F594" i="3"/>
  <c r="G602" i="3"/>
  <c r="F602" i="3"/>
  <c r="G610" i="3"/>
  <c r="F610" i="3"/>
  <c r="G618" i="3"/>
  <c r="F618" i="3"/>
  <c r="G626" i="3"/>
  <c r="F626" i="3"/>
  <c r="G634" i="3"/>
  <c r="G642" i="3"/>
  <c r="F642" i="3"/>
  <c r="G650" i="3"/>
  <c r="F650" i="3"/>
  <c r="G658" i="3"/>
  <c r="F658" i="3"/>
  <c r="G666" i="3"/>
  <c r="F666" i="3"/>
  <c r="G674" i="3"/>
  <c r="F165" i="3"/>
  <c r="F185" i="3"/>
  <c r="F207" i="3"/>
  <c r="F265" i="3"/>
  <c r="F329" i="3"/>
  <c r="F393" i="3"/>
  <c r="F607" i="3"/>
  <c r="F771" i="3"/>
  <c r="G457" i="3"/>
  <c r="F457" i="3"/>
  <c r="G505" i="3"/>
  <c r="F505" i="3"/>
  <c r="G553" i="3"/>
  <c r="F553" i="3"/>
  <c r="G593" i="3"/>
  <c r="F593" i="3"/>
  <c r="G649" i="3"/>
  <c r="F649" i="3"/>
  <c r="G713" i="3"/>
  <c r="F713" i="3"/>
  <c r="G179" i="3"/>
  <c r="F179" i="3"/>
  <c r="G211" i="3"/>
  <c r="F211" i="3"/>
  <c r="G243" i="3"/>
  <c r="F243" i="3"/>
  <c r="G267" i="3"/>
  <c r="F267" i="3"/>
  <c r="G291" i="3"/>
  <c r="F291" i="3"/>
  <c r="G315" i="3"/>
  <c r="F315" i="3"/>
  <c r="G331" i="3"/>
  <c r="F331" i="3"/>
  <c r="G347" i="3"/>
  <c r="F347" i="3"/>
  <c r="G355" i="3"/>
  <c r="F355" i="3"/>
  <c r="G363" i="3"/>
  <c r="F363" i="3"/>
  <c r="G379" i="3"/>
  <c r="F379" i="3"/>
  <c r="G387" i="3"/>
  <c r="F387" i="3"/>
  <c r="G395" i="3"/>
  <c r="F395" i="3"/>
  <c r="G403" i="3"/>
  <c r="F403" i="3"/>
  <c r="G411" i="3"/>
  <c r="F411" i="3"/>
  <c r="G419" i="3"/>
  <c r="F419" i="3"/>
  <c r="G427" i="3"/>
  <c r="F427" i="3"/>
  <c r="G435" i="3"/>
  <c r="F435" i="3"/>
  <c r="G443" i="3"/>
  <c r="F443" i="3"/>
  <c r="G459" i="3"/>
  <c r="F459" i="3"/>
  <c r="G467" i="3"/>
  <c r="F467" i="3"/>
  <c r="G475" i="3"/>
  <c r="F475" i="3"/>
  <c r="G483" i="3"/>
  <c r="F483" i="3"/>
  <c r="G491" i="3"/>
  <c r="F491" i="3"/>
  <c r="G499" i="3"/>
  <c r="F499" i="3"/>
  <c r="G507" i="3"/>
  <c r="F507" i="3"/>
  <c r="G523" i="3"/>
  <c r="F523" i="3"/>
  <c r="G531" i="3"/>
  <c r="F531" i="3"/>
  <c r="G539" i="3"/>
  <c r="F539" i="3"/>
  <c r="G547" i="3"/>
  <c r="F547" i="3"/>
  <c r="G555" i="3"/>
  <c r="F555" i="3"/>
  <c r="G563" i="3"/>
  <c r="F563" i="3"/>
  <c r="G571" i="3"/>
  <c r="F571" i="3"/>
  <c r="G587" i="3"/>
  <c r="F587" i="3"/>
  <c r="G595" i="3"/>
  <c r="F595" i="3"/>
  <c r="G603" i="3"/>
  <c r="F603" i="3"/>
  <c r="G611" i="3"/>
  <c r="F611" i="3"/>
  <c r="G619" i="3"/>
  <c r="F619" i="3"/>
  <c r="G627" i="3"/>
  <c r="F627" i="3"/>
  <c r="G635" i="3"/>
  <c r="F635" i="3"/>
  <c r="G651" i="3"/>
  <c r="F651" i="3"/>
  <c r="G659" i="3"/>
  <c r="F659" i="3"/>
  <c r="G667" i="3"/>
  <c r="F667" i="3"/>
  <c r="G675" i="3"/>
  <c r="F675" i="3"/>
  <c r="G683" i="3"/>
  <c r="F683" i="3"/>
  <c r="G691" i="3"/>
  <c r="F691" i="3"/>
  <c r="G699" i="3"/>
  <c r="F699" i="3"/>
  <c r="G715" i="3"/>
  <c r="F715" i="3"/>
  <c r="G723" i="3"/>
  <c r="F723" i="3"/>
  <c r="G731" i="3"/>
  <c r="F731" i="3"/>
  <c r="G739" i="3"/>
  <c r="F739" i="3"/>
  <c r="G747" i="3"/>
  <c r="F747" i="3"/>
  <c r="G755" i="3"/>
  <c r="F755" i="3"/>
  <c r="G763" i="3"/>
  <c r="F763" i="3"/>
  <c r="F167" i="3"/>
  <c r="F189" i="3"/>
  <c r="F209" i="3"/>
  <c r="F273" i="3"/>
  <c r="F337" i="3"/>
  <c r="F401" i="3"/>
  <c r="F543" i="3"/>
  <c r="G473" i="3"/>
  <c r="F473" i="3"/>
  <c r="G513" i="3"/>
  <c r="F513" i="3"/>
  <c r="G569" i="3"/>
  <c r="F569" i="3"/>
  <c r="G609" i="3"/>
  <c r="F609" i="3"/>
  <c r="G657" i="3"/>
  <c r="F657" i="3"/>
  <c r="G705" i="3"/>
  <c r="F705" i="3"/>
  <c r="F385" i="3"/>
  <c r="G187" i="3"/>
  <c r="F187" i="3"/>
  <c r="G219" i="3"/>
  <c r="F219" i="3"/>
  <c r="G251" i="3"/>
  <c r="F251" i="3"/>
  <c r="G275" i="3"/>
  <c r="F275" i="3"/>
  <c r="G299" i="3"/>
  <c r="F299" i="3"/>
  <c r="G323" i="3"/>
  <c r="F323" i="3"/>
  <c r="G339" i="3"/>
  <c r="F339" i="3"/>
  <c r="G371" i="3"/>
  <c r="F371" i="3"/>
  <c r="G156" i="3"/>
  <c r="F156" i="3"/>
  <c r="G164" i="3"/>
  <c r="F164" i="3"/>
  <c r="G172" i="3"/>
  <c r="F172" i="3"/>
  <c r="G180" i="3"/>
  <c r="F180" i="3"/>
  <c r="G188" i="3"/>
  <c r="F188" i="3"/>
  <c r="G196" i="3"/>
  <c r="F196" i="3"/>
  <c r="G204" i="3"/>
  <c r="F204" i="3"/>
  <c r="G212" i="3"/>
  <c r="F212" i="3"/>
  <c r="G220" i="3"/>
  <c r="F220" i="3"/>
  <c r="G228" i="3"/>
  <c r="F228" i="3"/>
  <c r="G236" i="3"/>
  <c r="F236" i="3"/>
  <c r="G244" i="3"/>
  <c r="F244" i="3"/>
  <c r="G252" i="3"/>
  <c r="F252" i="3"/>
  <c r="G260" i="3"/>
  <c r="F260" i="3"/>
  <c r="G268" i="3"/>
  <c r="F268" i="3"/>
  <c r="G276" i="3"/>
  <c r="F276" i="3"/>
  <c r="G284" i="3"/>
  <c r="F284" i="3"/>
  <c r="G292" i="3"/>
  <c r="F292" i="3"/>
  <c r="G300" i="3"/>
  <c r="F300" i="3"/>
  <c r="G308" i="3"/>
  <c r="F308" i="3"/>
  <c r="G316" i="3"/>
  <c r="F316" i="3"/>
  <c r="G324" i="3"/>
  <c r="F324" i="3"/>
  <c r="G332" i="3"/>
  <c r="F332" i="3"/>
  <c r="G340" i="3"/>
  <c r="F340" i="3"/>
  <c r="G348" i="3"/>
  <c r="F348" i="3"/>
  <c r="G356" i="3"/>
  <c r="F356" i="3"/>
  <c r="G364" i="3"/>
  <c r="F364" i="3"/>
  <c r="G372" i="3"/>
  <c r="F372" i="3"/>
  <c r="G380" i="3"/>
  <c r="F380" i="3"/>
  <c r="G388" i="3"/>
  <c r="F388" i="3"/>
  <c r="G396" i="3"/>
  <c r="F396" i="3"/>
  <c r="G404" i="3"/>
  <c r="F404" i="3"/>
  <c r="G412" i="3"/>
  <c r="F412" i="3"/>
  <c r="G420" i="3"/>
  <c r="F420" i="3"/>
  <c r="G428" i="3"/>
  <c r="F428" i="3"/>
  <c r="G436" i="3"/>
  <c r="F436" i="3"/>
  <c r="G444" i="3"/>
  <c r="F444" i="3"/>
  <c r="G452" i="3"/>
  <c r="F452" i="3"/>
  <c r="G460" i="3"/>
  <c r="G468" i="3"/>
  <c r="F468" i="3"/>
  <c r="G476" i="3"/>
  <c r="F476" i="3"/>
  <c r="G484" i="3"/>
  <c r="F484" i="3"/>
  <c r="G492" i="3"/>
  <c r="F492" i="3"/>
  <c r="G500" i="3"/>
  <c r="F500" i="3"/>
  <c r="G508" i="3"/>
  <c r="F508" i="3"/>
  <c r="G516" i="3"/>
  <c r="F516" i="3"/>
  <c r="G524" i="3"/>
  <c r="G532" i="3"/>
  <c r="F532" i="3"/>
  <c r="G540" i="3"/>
  <c r="F169" i="3"/>
  <c r="F191" i="3"/>
  <c r="F217" i="3"/>
  <c r="F281" i="3"/>
  <c r="F345" i="3"/>
  <c r="F409" i="3"/>
  <c r="F479" i="3"/>
  <c r="F625" i="3"/>
  <c r="F689" i="3"/>
  <c r="F735" i="3"/>
  <c r="G441" i="3"/>
  <c r="F441" i="3"/>
  <c r="G489" i="3"/>
  <c r="F489" i="3"/>
  <c r="G537" i="3"/>
  <c r="F537" i="3"/>
  <c r="G585" i="3"/>
  <c r="F585" i="3"/>
  <c r="G641" i="3"/>
  <c r="F641" i="3"/>
  <c r="G681" i="3"/>
  <c r="F681" i="3"/>
  <c r="G721" i="3"/>
  <c r="F721" i="3"/>
  <c r="G163" i="3"/>
  <c r="F163" i="3"/>
  <c r="G195" i="3"/>
  <c r="F195" i="3"/>
  <c r="G227" i="3"/>
  <c r="F227" i="3"/>
  <c r="G259" i="3"/>
  <c r="F259" i="3"/>
  <c r="G307" i="3"/>
  <c r="F307" i="3"/>
  <c r="G213" i="3"/>
  <c r="F213" i="3"/>
  <c r="G221" i="3"/>
  <c r="F221" i="3"/>
  <c r="G229" i="3"/>
  <c r="F229" i="3"/>
  <c r="G237" i="3"/>
  <c r="F237" i="3"/>
  <c r="G245" i="3"/>
  <c r="F245" i="3"/>
  <c r="G253" i="3"/>
  <c r="F253" i="3"/>
  <c r="G261" i="3"/>
  <c r="F261" i="3"/>
  <c r="G269" i="3"/>
  <c r="F269" i="3"/>
  <c r="G277" i="3"/>
  <c r="F277" i="3"/>
  <c r="G285" i="3"/>
  <c r="F285" i="3"/>
  <c r="G293" i="3"/>
  <c r="F293" i="3"/>
  <c r="G301" i="3"/>
  <c r="F301" i="3"/>
  <c r="G309" i="3"/>
  <c r="F309" i="3"/>
  <c r="G317" i="3"/>
  <c r="F317" i="3"/>
  <c r="G325" i="3"/>
  <c r="F325" i="3"/>
  <c r="G333" i="3"/>
  <c r="F333" i="3"/>
  <c r="G341" i="3"/>
  <c r="F341" i="3"/>
  <c r="G349" i="3"/>
  <c r="F349" i="3"/>
  <c r="G357" i="3"/>
  <c r="F357" i="3"/>
  <c r="G365" i="3"/>
  <c r="F365" i="3"/>
  <c r="G373" i="3"/>
  <c r="F373" i="3"/>
  <c r="G381" i="3"/>
  <c r="F381" i="3"/>
  <c r="G389" i="3"/>
  <c r="F389" i="3"/>
  <c r="G397" i="3"/>
  <c r="F397" i="3"/>
  <c r="G405" i="3"/>
  <c r="F405" i="3"/>
  <c r="G413" i="3"/>
  <c r="F413" i="3"/>
  <c r="G421" i="3"/>
  <c r="F421" i="3"/>
  <c r="G429" i="3"/>
  <c r="F429" i="3"/>
  <c r="G437" i="3"/>
  <c r="F437" i="3"/>
  <c r="G445" i="3"/>
  <c r="F445" i="3"/>
  <c r="G453" i="3"/>
  <c r="F453" i="3"/>
  <c r="G461" i="3"/>
  <c r="F461" i="3"/>
  <c r="G469" i="3"/>
  <c r="F469" i="3"/>
  <c r="G477" i="3"/>
  <c r="F477" i="3"/>
  <c r="G485" i="3"/>
  <c r="F485" i="3"/>
  <c r="G493" i="3"/>
  <c r="F493" i="3"/>
  <c r="G501" i="3"/>
  <c r="F501" i="3"/>
  <c r="G509" i="3"/>
  <c r="F509" i="3"/>
  <c r="G517" i="3"/>
  <c r="F517" i="3"/>
  <c r="G525" i="3"/>
  <c r="F525" i="3"/>
  <c r="G533" i="3"/>
  <c r="F533" i="3"/>
  <c r="G541" i="3"/>
  <c r="F541" i="3"/>
  <c r="G549" i="3"/>
  <c r="F549" i="3"/>
  <c r="G557" i="3"/>
  <c r="F557" i="3"/>
  <c r="G565" i="3"/>
  <c r="F565" i="3"/>
  <c r="G573" i="3"/>
  <c r="F573" i="3"/>
  <c r="G581" i="3"/>
  <c r="F581" i="3"/>
  <c r="G589" i="3"/>
  <c r="F589" i="3"/>
  <c r="G597" i="3"/>
  <c r="F597" i="3"/>
  <c r="G605" i="3"/>
  <c r="F605" i="3"/>
  <c r="G613" i="3"/>
  <c r="F613" i="3"/>
  <c r="G621" i="3"/>
  <c r="F621" i="3"/>
  <c r="G629" i="3"/>
  <c r="F629" i="3"/>
  <c r="G637" i="3"/>
  <c r="F637" i="3"/>
  <c r="G645" i="3"/>
  <c r="F645" i="3"/>
  <c r="G653" i="3"/>
  <c r="F653" i="3"/>
  <c r="G661" i="3"/>
  <c r="F661" i="3"/>
  <c r="G669" i="3"/>
  <c r="F669" i="3"/>
  <c r="G677" i="3"/>
  <c r="F677" i="3"/>
  <c r="G685" i="3"/>
  <c r="F685" i="3"/>
  <c r="G693" i="3"/>
  <c r="F693" i="3"/>
  <c r="G701" i="3"/>
  <c r="F701" i="3"/>
  <c r="G709" i="3"/>
  <c r="F709" i="3"/>
  <c r="G717" i="3"/>
  <c r="F717" i="3"/>
  <c r="G725" i="3"/>
  <c r="F725" i="3"/>
  <c r="G733" i="3"/>
  <c r="F733" i="3"/>
  <c r="G741" i="3"/>
  <c r="F741" i="3"/>
  <c r="G749" i="3"/>
  <c r="F749" i="3"/>
  <c r="G757" i="3"/>
  <c r="F757" i="3"/>
  <c r="G765" i="3"/>
  <c r="F765" i="3"/>
  <c r="G773" i="3"/>
  <c r="F773" i="3"/>
  <c r="F173" i="3"/>
  <c r="F193" i="3"/>
  <c r="F225" i="3"/>
  <c r="F289" i="3"/>
  <c r="F353" i="3"/>
  <c r="F417" i="3"/>
  <c r="F561" i="3"/>
  <c r="F634" i="3"/>
  <c r="G481" i="3"/>
  <c r="F481" i="3"/>
  <c r="G529" i="3"/>
  <c r="F529" i="3"/>
  <c r="G577" i="3"/>
  <c r="F577" i="3"/>
  <c r="G633" i="3"/>
  <c r="F633" i="3"/>
  <c r="G697" i="3"/>
  <c r="F697" i="3"/>
  <c r="F161" i="3"/>
  <c r="G171" i="3"/>
  <c r="F171" i="3"/>
  <c r="G203" i="3"/>
  <c r="F203" i="3"/>
  <c r="G235" i="3"/>
  <c r="F235" i="3"/>
  <c r="G283" i="3"/>
  <c r="F283" i="3"/>
  <c r="G158" i="3"/>
  <c r="F158" i="3"/>
  <c r="G166" i="3"/>
  <c r="F166" i="3"/>
  <c r="G174" i="3"/>
  <c r="F174" i="3"/>
  <c r="G182" i="3"/>
  <c r="F182" i="3"/>
  <c r="G190" i="3"/>
  <c r="F190" i="3"/>
  <c r="G198" i="3"/>
  <c r="F198" i="3"/>
  <c r="G206" i="3"/>
  <c r="F206" i="3"/>
  <c r="G214" i="3"/>
  <c r="F214" i="3"/>
  <c r="G222" i="3"/>
  <c r="F222" i="3"/>
  <c r="G230" i="3"/>
  <c r="F230" i="3"/>
  <c r="G238" i="3"/>
  <c r="F238" i="3"/>
  <c r="G246" i="3"/>
  <c r="F246" i="3"/>
  <c r="G254" i="3"/>
  <c r="F254" i="3"/>
  <c r="G262" i="3"/>
  <c r="F262" i="3"/>
  <c r="G270" i="3"/>
  <c r="F270" i="3"/>
  <c r="G278" i="3"/>
  <c r="F278" i="3"/>
  <c r="G286" i="3"/>
  <c r="F286" i="3"/>
  <c r="G294" i="3"/>
  <c r="F294" i="3"/>
  <c r="G302" i="3"/>
  <c r="F302" i="3"/>
  <c r="G310" i="3"/>
  <c r="F310" i="3"/>
  <c r="G318" i="3"/>
  <c r="F318" i="3"/>
  <c r="G326" i="3"/>
  <c r="F326" i="3"/>
  <c r="G334" i="3"/>
  <c r="F334" i="3"/>
  <c r="G342" i="3"/>
  <c r="F342" i="3"/>
  <c r="G350" i="3"/>
  <c r="F350" i="3"/>
  <c r="G358" i="3"/>
  <c r="F358" i="3"/>
  <c r="G366" i="3"/>
  <c r="F366" i="3"/>
  <c r="G374" i="3"/>
  <c r="F374" i="3"/>
  <c r="G382" i="3"/>
  <c r="F382" i="3"/>
  <c r="G390" i="3"/>
  <c r="F390" i="3"/>
  <c r="G398" i="3"/>
  <c r="F398" i="3"/>
  <c r="G406" i="3"/>
  <c r="F406" i="3"/>
  <c r="G414" i="3"/>
  <c r="F414" i="3"/>
  <c r="G422" i="3"/>
  <c r="F422" i="3"/>
  <c r="G430" i="3"/>
  <c r="F430" i="3"/>
  <c r="G438" i="3"/>
  <c r="F438" i="3"/>
  <c r="G446" i="3"/>
  <c r="F446" i="3"/>
  <c r="G454" i="3"/>
  <c r="F454" i="3"/>
  <c r="G462" i="3"/>
  <c r="F462" i="3"/>
  <c r="G470" i="3"/>
  <c r="G478" i="3"/>
  <c r="F478" i="3"/>
  <c r="G486" i="3"/>
  <c r="F486" i="3"/>
  <c r="G494" i="3"/>
  <c r="F494" i="3"/>
  <c r="G502" i="3"/>
  <c r="F502" i="3"/>
  <c r="G510" i="3"/>
  <c r="F510" i="3"/>
  <c r="G518" i="3"/>
  <c r="F518" i="3"/>
  <c r="G526" i="3"/>
  <c r="F526" i="3"/>
  <c r="G534" i="3"/>
  <c r="G542" i="3"/>
  <c r="F542" i="3"/>
  <c r="G550" i="3"/>
  <c r="F550" i="3"/>
  <c r="G558" i="3"/>
  <c r="F558" i="3"/>
  <c r="G566" i="3"/>
  <c r="F566" i="3"/>
  <c r="G574" i="3"/>
  <c r="F574" i="3"/>
  <c r="G582" i="3"/>
  <c r="F582" i="3"/>
  <c r="G590" i="3"/>
  <c r="F590" i="3"/>
  <c r="G598" i="3"/>
  <c r="G606" i="3"/>
  <c r="F606" i="3"/>
  <c r="G614" i="3"/>
  <c r="F614" i="3"/>
  <c r="G622" i="3"/>
  <c r="F622" i="3"/>
  <c r="G630" i="3"/>
  <c r="F630" i="3"/>
  <c r="G638" i="3"/>
  <c r="F638" i="3"/>
  <c r="G646" i="3"/>
  <c r="F646" i="3"/>
  <c r="G654" i="3"/>
  <c r="F654" i="3"/>
  <c r="G662" i="3"/>
  <c r="G670" i="3"/>
  <c r="F670" i="3"/>
  <c r="F153" i="3"/>
  <c r="F175" i="3"/>
  <c r="F197" i="3"/>
  <c r="F233" i="3"/>
  <c r="F297" i="3"/>
  <c r="F361" i="3"/>
  <c r="F425" i="3"/>
  <c r="F497" i="3"/>
  <c r="F570" i="3"/>
  <c r="F643" i="3"/>
  <c r="G465" i="3"/>
  <c r="F465" i="3"/>
  <c r="G521" i="3"/>
  <c r="F521" i="3"/>
  <c r="G673" i="3"/>
  <c r="F673" i="3"/>
  <c r="F257" i="3"/>
  <c r="G155" i="3"/>
  <c r="F155" i="3"/>
  <c r="G215" i="3"/>
  <c r="F215" i="3"/>
  <c r="G231" i="3"/>
  <c r="F231" i="3"/>
  <c r="G247" i="3"/>
  <c r="F247" i="3"/>
  <c r="G263" i="3"/>
  <c r="F263" i="3"/>
  <c r="G279" i="3"/>
  <c r="F279" i="3"/>
  <c r="G295" i="3"/>
  <c r="F295" i="3"/>
  <c r="G311" i="3"/>
  <c r="F311" i="3"/>
  <c r="G335" i="3"/>
  <c r="F335" i="3"/>
  <c r="G351" i="3"/>
  <c r="F351" i="3"/>
  <c r="G367" i="3"/>
  <c r="F367" i="3"/>
  <c r="G383" i="3"/>
  <c r="F383" i="3"/>
  <c r="G391" i="3"/>
  <c r="F391" i="3"/>
  <c r="G399" i="3"/>
  <c r="F399" i="3"/>
  <c r="G407" i="3"/>
  <c r="F407" i="3"/>
  <c r="G423" i="3"/>
  <c r="F423" i="3"/>
  <c r="G431" i="3"/>
  <c r="F431" i="3"/>
  <c r="G439" i="3"/>
  <c r="F439" i="3"/>
  <c r="G447" i="3"/>
  <c r="F447" i="3"/>
  <c r="G455" i="3"/>
  <c r="F455" i="3"/>
  <c r="G463" i="3"/>
  <c r="F463" i="3"/>
  <c r="G471" i="3"/>
  <c r="F471" i="3"/>
  <c r="G487" i="3"/>
  <c r="F487" i="3"/>
  <c r="G495" i="3"/>
  <c r="F495" i="3"/>
  <c r="G503" i="3"/>
  <c r="F503" i="3"/>
  <c r="G511" i="3"/>
  <c r="F511" i="3"/>
  <c r="G519" i="3"/>
  <c r="F519" i="3"/>
  <c r="G527" i="3"/>
  <c r="F527" i="3"/>
  <c r="G535" i="3"/>
  <c r="F535" i="3"/>
  <c r="G551" i="3"/>
  <c r="F551" i="3"/>
  <c r="G559" i="3"/>
  <c r="F559" i="3"/>
  <c r="G567" i="3"/>
  <c r="F567" i="3"/>
  <c r="G575" i="3"/>
  <c r="F575" i="3"/>
  <c r="G583" i="3"/>
  <c r="F583" i="3"/>
  <c r="G591" i="3"/>
  <c r="F591" i="3"/>
  <c r="G599" i="3"/>
  <c r="F599" i="3"/>
  <c r="G615" i="3"/>
  <c r="F615" i="3"/>
  <c r="G623" i="3"/>
  <c r="F623" i="3"/>
  <c r="G631" i="3"/>
  <c r="F631" i="3"/>
  <c r="G639" i="3"/>
  <c r="F639" i="3"/>
  <c r="G647" i="3"/>
  <c r="F647" i="3"/>
  <c r="G655" i="3"/>
  <c r="F655" i="3"/>
  <c r="G663" i="3"/>
  <c r="F663" i="3"/>
  <c r="G679" i="3"/>
  <c r="F679" i="3"/>
  <c r="G687" i="3"/>
  <c r="F687" i="3"/>
  <c r="G695" i="3"/>
  <c r="F695" i="3"/>
  <c r="G703" i="3"/>
  <c r="F703" i="3"/>
  <c r="G711" i="3"/>
  <c r="F711" i="3"/>
  <c r="G719" i="3"/>
  <c r="F719" i="3"/>
  <c r="G727" i="3"/>
  <c r="F727" i="3"/>
  <c r="G743" i="3"/>
  <c r="F743" i="3"/>
  <c r="G751" i="3"/>
  <c r="F751" i="3"/>
  <c r="G759" i="3"/>
  <c r="F759" i="3"/>
  <c r="G767" i="3"/>
  <c r="F767" i="3"/>
  <c r="F157" i="3"/>
  <c r="F177" i="3"/>
  <c r="F199" i="3"/>
  <c r="F241" i="3"/>
  <c r="F305" i="3"/>
  <c r="F369" i="3"/>
  <c r="F433" i="3"/>
  <c r="F506" i="3"/>
  <c r="F579" i="3"/>
  <c r="F707" i="3"/>
  <c r="G449" i="3"/>
  <c r="F449" i="3"/>
  <c r="G617" i="3"/>
  <c r="F617" i="3"/>
  <c r="G665" i="3"/>
  <c r="F665" i="3"/>
  <c r="G729" i="3"/>
  <c r="F729" i="3"/>
  <c r="G223" i="3"/>
  <c r="F223" i="3"/>
  <c r="G239" i="3"/>
  <c r="F239" i="3"/>
  <c r="G255" i="3"/>
  <c r="F255" i="3"/>
  <c r="G271" i="3"/>
  <c r="F271" i="3"/>
  <c r="G287" i="3"/>
  <c r="F287" i="3"/>
  <c r="G303" i="3"/>
  <c r="F303" i="3"/>
  <c r="G319" i="3"/>
  <c r="F319" i="3"/>
  <c r="G327" i="3"/>
  <c r="F327" i="3"/>
  <c r="G343" i="3"/>
  <c r="F343" i="3"/>
  <c r="G359" i="3"/>
  <c r="F359" i="3"/>
  <c r="G375" i="3"/>
  <c r="F375" i="3"/>
  <c r="G415" i="3"/>
  <c r="F415" i="3"/>
  <c r="F152" i="3"/>
  <c r="G160" i="3"/>
  <c r="F160" i="3"/>
  <c r="G168" i="3"/>
  <c r="F168" i="3"/>
  <c r="G176" i="3"/>
  <c r="F176" i="3"/>
  <c r="G184" i="3"/>
  <c r="F184" i="3"/>
  <c r="G192" i="3"/>
  <c r="F192" i="3"/>
  <c r="G200" i="3"/>
  <c r="F200" i="3"/>
  <c r="G208" i="3"/>
  <c r="F208" i="3"/>
  <c r="G216" i="3"/>
  <c r="F216" i="3"/>
  <c r="G224" i="3"/>
  <c r="F224" i="3"/>
  <c r="G232" i="3"/>
  <c r="F232" i="3"/>
  <c r="G240" i="3"/>
  <c r="F240" i="3"/>
  <c r="G248" i="3"/>
  <c r="F248" i="3"/>
  <c r="G256" i="3"/>
  <c r="F256" i="3"/>
  <c r="G264" i="3"/>
  <c r="F264" i="3"/>
  <c r="G272" i="3"/>
  <c r="F272" i="3"/>
  <c r="G280" i="3"/>
  <c r="F280" i="3"/>
  <c r="G288" i="3"/>
  <c r="F288" i="3"/>
  <c r="G296" i="3"/>
  <c r="F296" i="3"/>
  <c r="G304" i="3"/>
  <c r="F304" i="3"/>
  <c r="G312" i="3"/>
  <c r="F312" i="3"/>
  <c r="G320" i="3"/>
  <c r="F320" i="3"/>
  <c r="G328" i="3"/>
  <c r="F328" i="3"/>
  <c r="G336" i="3"/>
  <c r="F336" i="3"/>
  <c r="G344" i="3"/>
  <c r="F344" i="3"/>
  <c r="G352" i="3"/>
  <c r="F352" i="3"/>
  <c r="G360" i="3"/>
  <c r="F360" i="3"/>
  <c r="G368" i="3"/>
  <c r="F368" i="3"/>
  <c r="G376" i="3"/>
  <c r="F376" i="3"/>
  <c r="G384" i="3"/>
  <c r="F384" i="3"/>
  <c r="G392" i="3"/>
  <c r="F392" i="3"/>
  <c r="G400" i="3"/>
  <c r="F400" i="3"/>
  <c r="G408" i="3"/>
  <c r="F408" i="3"/>
  <c r="G416" i="3"/>
  <c r="F416" i="3"/>
  <c r="G424" i="3"/>
  <c r="F424" i="3"/>
  <c r="G432" i="3"/>
  <c r="F432" i="3"/>
  <c r="G440" i="3"/>
  <c r="F440" i="3"/>
  <c r="G448" i="3"/>
  <c r="F448" i="3"/>
  <c r="G456" i="3"/>
  <c r="F456" i="3"/>
  <c r="G464" i="3"/>
  <c r="F464" i="3"/>
  <c r="G472" i="3"/>
  <c r="F472" i="3"/>
  <c r="G480" i="3"/>
  <c r="F480" i="3"/>
  <c r="G488" i="3"/>
  <c r="G496" i="3"/>
  <c r="F496" i="3"/>
  <c r="G504" i="3"/>
  <c r="F504" i="3"/>
  <c r="G512" i="3"/>
  <c r="F512" i="3"/>
  <c r="G520" i="3"/>
  <c r="F520" i="3"/>
  <c r="G528" i="3"/>
  <c r="F528" i="3"/>
  <c r="G536" i="3"/>
  <c r="F536" i="3"/>
  <c r="G544" i="3"/>
  <c r="F159" i="3"/>
  <c r="F181" i="3"/>
  <c r="F201" i="3"/>
  <c r="F249" i="3"/>
  <c r="F313" i="3"/>
  <c r="F377" i="3"/>
  <c r="F442" i="3"/>
  <c r="F515" i="3"/>
  <c r="F662" i="3"/>
  <c r="G552" i="3"/>
  <c r="G560" i="3"/>
  <c r="G568" i="3"/>
  <c r="G576" i="3"/>
  <c r="G584" i="3"/>
  <c r="G592" i="3"/>
  <c r="G600" i="3"/>
  <c r="G608" i="3"/>
  <c r="G616" i="3"/>
  <c r="G624" i="3"/>
  <c r="G632" i="3"/>
  <c r="G640" i="3"/>
  <c r="G648" i="3"/>
  <c r="G656" i="3"/>
  <c r="G664" i="3"/>
  <c r="G672" i="3"/>
  <c r="G680" i="3"/>
  <c r="G688" i="3"/>
  <c r="G696" i="3"/>
  <c r="G704" i="3"/>
  <c r="G712" i="3"/>
  <c r="G720" i="3"/>
  <c r="G728" i="3"/>
  <c r="G736" i="3"/>
  <c r="G744" i="3"/>
  <c r="G752" i="3"/>
  <c r="G760" i="3"/>
  <c r="G768" i="3"/>
  <c r="F544" i="3"/>
  <c r="F608" i="3"/>
  <c r="F672" i="3"/>
  <c r="F736" i="3"/>
  <c r="F745" i="3"/>
  <c r="D781" i="3"/>
  <c r="D789" i="3"/>
  <c r="D797" i="3"/>
  <c r="D805" i="3"/>
  <c r="D813" i="3"/>
  <c r="D821" i="3"/>
  <c r="D829" i="3"/>
  <c r="D837" i="3"/>
  <c r="D845" i="3"/>
  <c r="D853" i="3"/>
  <c r="D861" i="3"/>
  <c r="D869" i="3"/>
  <c r="D877" i="3"/>
  <c r="D885" i="3"/>
  <c r="D893" i="3"/>
  <c r="D901" i="3"/>
  <c r="D909" i="3"/>
  <c r="D917" i="3"/>
  <c r="D925" i="3"/>
  <c r="D933" i="3"/>
  <c r="D941" i="3"/>
  <c r="D949" i="3"/>
  <c r="D957" i="3"/>
  <c r="D965" i="3"/>
  <c r="D973" i="3"/>
  <c r="D981" i="3"/>
  <c r="D989" i="3"/>
  <c r="F600" i="3"/>
  <c r="F664" i="3"/>
  <c r="F728" i="3"/>
  <c r="G682" i="3"/>
  <c r="G690" i="3"/>
  <c r="G698" i="3"/>
  <c r="G706" i="3"/>
  <c r="G714" i="3"/>
  <c r="G722" i="3"/>
  <c r="G730" i="3"/>
  <c r="G738" i="3"/>
  <c r="G746" i="3"/>
  <c r="G754" i="3"/>
  <c r="G762" i="3"/>
  <c r="G770" i="3"/>
  <c r="F592" i="3"/>
  <c r="F656" i="3"/>
  <c r="F674" i="3"/>
  <c r="F720" i="3"/>
  <c r="F738" i="3"/>
  <c r="F584" i="3"/>
  <c r="F648" i="3"/>
  <c r="F730" i="3"/>
  <c r="G548" i="3"/>
  <c r="G556" i="3"/>
  <c r="G564" i="3"/>
  <c r="G572" i="3"/>
  <c r="G580" i="3"/>
  <c r="G588" i="3"/>
  <c r="G596" i="3"/>
  <c r="G604" i="3"/>
  <c r="G612" i="3"/>
  <c r="G620" i="3"/>
  <c r="G628" i="3"/>
  <c r="G636" i="3"/>
  <c r="G644" i="3"/>
  <c r="G652" i="3"/>
  <c r="G660" i="3"/>
  <c r="G668" i="3"/>
  <c r="G676" i="3"/>
  <c r="G684" i="3"/>
  <c r="G692" i="3"/>
  <c r="G700" i="3"/>
  <c r="G708" i="3"/>
  <c r="G716" i="3"/>
  <c r="G724" i="3"/>
  <c r="G732" i="3"/>
  <c r="G740" i="3"/>
  <c r="G748" i="3"/>
  <c r="G756" i="3"/>
  <c r="G764" i="3"/>
  <c r="G772" i="3"/>
  <c r="F548" i="3"/>
  <c r="F576" i="3"/>
  <c r="F612" i="3"/>
  <c r="F640" i="3"/>
  <c r="F676" i="3"/>
  <c r="F704" i="3"/>
  <c r="F722" i="3"/>
  <c r="F740" i="3"/>
  <c r="F768" i="3"/>
  <c r="F540" i="3"/>
  <c r="F568" i="3"/>
  <c r="F604" i="3"/>
  <c r="F632" i="3"/>
  <c r="F668" i="3"/>
  <c r="F714" i="3"/>
  <c r="F769" i="3"/>
  <c r="G678" i="3"/>
  <c r="G686" i="3"/>
  <c r="G694" i="3"/>
  <c r="G702" i="3"/>
  <c r="G710" i="3"/>
  <c r="G718" i="3"/>
  <c r="G726" i="3"/>
  <c r="G734" i="3"/>
  <c r="G742" i="3"/>
  <c r="G750" i="3"/>
  <c r="G758" i="3"/>
  <c r="G766" i="3"/>
  <c r="F560" i="3"/>
  <c r="F596" i="3"/>
  <c r="F624" i="3"/>
  <c r="F660" i="3"/>
  <c r="F688" i="3"/>
  <c r="F706" i="3"/>
  <c r="F724" i="3"/>
  <c r="F734" i="3"/>
  <c r="F752" i="3"/>
  <c r="F761" i="3"/>
  <c r="F770" i="3"/>
  <c r="F788" i="3"/>
  <c r="G788" i="3"/>
  <c r="F798" i="3"/>
  <c r="G798" i="3"/>
  <c r="F801" i="3"/>
  <c r="G801" i="3"/>
  <c r="F811" i="3"/>
  <c r="G811" i="3"/>
  <c r="F827" i="3"/>
  <c r="G827" i="3"/>
  <c r="D1001" i="3"/>
  <c r="G775" i="3"/>
  <c r="F778" i="3"/>
  <c r="G778" i="3"/>
  <c r="F795" i="3"/>
  <c r="G795" i="3"/>
  <c r="F805" i="3"/>
  <c r="F808" i="3"/>
  <c r="G815" i="3"/>
  <c r="F821" i="3"/>
  <c r="F824" i="3"/>
  <c r="G831" i="3"/>
  <c r="F837" i="3"/>
  <c r="F840" i="3"/>
  <c r="F844" i="3"/>
  <c r="G844" i="3"/>
  <c r="F847" i="3"/>
  <c r="F850" i="3"/>
  <c r="G850" i="3"/>
  <c r="F860" i="3"/>
  <c r="G860" i="3"/>
  <c r="F863" i="3"/>
  <c r="F866" i="3"/>
  <c r="G866" i="3"/>
  <c r="F876" i="3"/>
  <c r="G876" i="3"/>
  <c r="F879" i="3"/>
  <c r="F882" i="3"/>
  <c r="G882" i="3"/>
  <c r="F892" i="3"/>
  <c r="G892" i="3"/>
  <c r="F895" i="3"/>
  <c r="F898" i="3"/>
  <c r="G898" i="3"/>
  <c r="F908" i="3"/>
  <c r="G908" i="3"/>
  <c r="F911" i="3"/>
  <c r="F914" i="3"/>
  <c r="G914" i="3"/>
  <c r="F924" i="3"/>
  <c r="G924" i="3"/>
  <c r="F927" i="3"/>
  <c r="F930" i="3"/>
  <c r="G930" i="3"/>
  <c r="F940" i="3"/>
  <c r="G940" i="3"/>
  <c r="F943" i="3"/>
  <c r="F946" i="3"/>
  <c r="G946" i="3"/>
  <c r="F956" i="3"/>
  <c r="G956" i="3"/>
  <c r="F959" i="3"/>
  <c r="F962" i="3"/>
  <c r="G962" i="3"/>
  <c r="F972" i="3"/>
  <c r="G972" i="3"/>
  <c r="F975" i="3"/>
  <c r="F978" i="3"/>
  <c r="G978" i="3"/>
  <c r="F988" i="3"/>
  <c r="G988" i="3"/>
  <c r="F991" i="3"/>
  <c r="F994" i="3"/>
  <c r="G994" i="3"/>
  <c r="G1001" i="3"/>
  <c r="F782" i="3"/>
  <c r="G782" i="3"/>
  <c r="F785" i="3"/>
  <c r="G785" i="3"/>
  <c r="G789" i="3"/>
  <c r="G792" i="3"/>
  <c r="G799" i="3"/>
  <c r="F802" i="3"/>
  <c r="G802" i="3"/>
  <c r="F812" i="3"/>
  <c r="G812" i="3"/>
  <c r="F818" i="3"/>
  <c r="G818" i="3"/>
  <c r="F828" i="3"/>
  <c r="G828" i="3"/>
  <c r="F834" i="3"/>
  <c r="G834" i="3"/>
  <c r="F854" i="3"/>
  <c r="G854" i="3"/>
  <c r="F870" i="3"/>
  <c r="G870" i="3"/>
  <c r="F886" i="3"/>
  <c r="G886" i="3"/>
  <c r="F902" i="3"/>
  <c r="G902" i="3"/>
  <c r="F918" i="3"/>
  <c r="G918" i="3"/>
  <c r="F934" i="3"/>
  <c r="G934" i="3"/>
  <c r="F950" i="3"/>
  <c r="G950" i="3"/>
  <c r="F966" i="3"/>
  <c r="G966" i="3"/>
  <c r="F982" i="3"/>
  <c r="G982" i="3"/>
  <c r="F998" i="3"/>
  <c r="G998" i="3"/>
  <c r="F779" i="3"/>
  <c r="G779" i="3"/>
  <c r="F789" i="3"/>
  <c r="F792" i="3"/>
  <c r="F796" i="3"/>
  <c r="G796" i="3"/>
  <c r="F799" i="3"/>
  <c r="F806" i="3"/>
  <c r="G806" i="3"/>
  <c r="G809" i="3"/>
  <c r="F822" i="3"/>
  <c r="G822" i="3"/>
  <c r="G825" i="3"/>
  <c r="F838" i="3"/>
  <c r="G838" i="3"/>
  <c r="F841" i="3"/>
  <c r="G841" i="3"/>
  <c r="G848" i="3"/>
  <c r="F851" i="3"/>
  <c r="G851" i="3"/>
  <c r="F857" i="3"/>
  <c r="G864" i="3"/>
  <c r="F867" i="3"/>
  <c r="G867" i="3"/>
  <c r="F873" i="3"/>
  <c r="G880" i="3"/>
  <c r="F883" i="3"/>
  <c r="G883" i="3"/>
  <c r="F889" i="3"/>
  <c r="G896" i="3"/>
  <c r="F899" i="3"/>
  <c r="G899" i="3"/>
  <c r="F905" i="3"/>
  <c r="G912" i="3"/>
  <c r="F915" i="3"/>
  <c r="G915" i="3"/>
  <c r="F921" i="3"/>
  <c r="G928" i="3"/>
  <c r="F931" i="3"/>
  <c r="G931" i="3"/>
  <c r="F937" i="3"/>
  <c r="G944" i="3"/>
  <c r="F947" i="3"/>
  <c r="G947" i="3"/>
  <c r="F953" i="3"/>
  <c r="G960" i="3"/>
  <c r="F963" i="3"/>
  <c r="G963" i="3"/>
  <c r="F969" i="3"/>
  <c r="G976" i="3"/>
  <c r="F979" i="3"/>
  <c r="G979" i="3"/>
  <c r="F985" i="3"/>
  <c r="G992" i="3"/>
  <c r="F995" i="3"/>
  <c r="G995" i="3"/>
  <c r="G783" i="3"/>
  <c r="F786" i="3"/>
  <c r="G786" i="3"/>
  <c r="F803" i="3"/>
  <c r="G803" i="3"/>
  <c r="F809" i="3"/>
  <c r="G813" i="3"/>
  <c r="F819" i="3"/>
  <c r="G819" i="3"/>
  <c r="F825" i="3"/>
  <c r="G829" i="3"/>
  <c r="G832" i="3"/>
  <c r="F835" i="3"/>
  <c r="G835" i="3"/>
  <c r="F845" i="3"/>
  <c r="F848" i="3"/>
  <c r="G855" i="3"/>
  <c r="F861" i="3"/>
  <c r="F864" i="3"/>
  <c r="G871" i="3"/>
  <c r="F877" i="3"/>
  <c r="F880" i="3"/>
  <c r="G887" i="3"/>
  <c r="F893" i="3"/>
  <c r="F896" i="3"/>
  <c r="G903" i="3"/>
  <c r="F909" i="3"/>
  <c r="F912" i="3"/>
  <c r="G919" i="3"/>
  <c r="F925" i="3"/>
  <c r="F928" i="3"/>
  <c r="G935" i="3"/>
  <c r="F941" i="3"/>
  <c r="F944" i="3"/>
  <c r="G951" i="3"/>
  <c r="F957" i="3"/>
  <c r="F960" i="3"/>
  <c r="G967" i="3"/>
  <c r="F973" i="3"/>
  <c r="F976" i="3"/>
  <c r="G983" i="3"/>
  <c r="F989" i="3"/>
  <c r="F992" i="3"/>
  <c r="F999" i="3"/>
  <c r="G999" i="3"/>
  <c r="F780" i="3"/>
  <c r="G780" i="3"/>
  <c r="F790" i="3"/>
  <c r="G790" i="3"/>
  <c r="F793" i="3"/>
  <c r="G793" i="3"/>
  <c r="G797" i="3"/>
  <c r="G800" i="3"/>
  <c r="G807" i="3"/>
  <c r="G823" i="3"/>
  <c r="G839" i="3"/>
  <c r="F842" i="3"/>
  <c r="G842" i="3"/>
  <c r="F852" i="3"/>
  <c r="G852" i="3"/>
  <c r="F858" i="3"/>
  <c r="G858" i="3"/>
  <c r="F868" i="3"/>
  <c r="G868" i="3"/>
  <c r="F874" i="3"/>
  <c r="G874" i="3"/>
  <c r="F884" i="3"/>
  <c r="G884" i="3"/>
  <c r="F890" i="3"/>
  <c r="G890" i="3"/>
  <c r="F900" i="3"/>
  <c r="G900" i="3"/>
  <c r="F906" i="3"/>
  <c r="G906" i="3"/>
  <c r="F916" i="3"/>
  <c r="G916" i="3"/>
  <c r="F922" i="3"/>
  <c r="G922" i="3"/>
  <c r="F932" i="3"/>
  <c r="G932" i="3"/>
  <c r="F938" i="3"/>
  <c r="G938" i="3"/>
  <c r="F948" i="3"/>
  <c r="G948" i="3"/>
  <c r="F954" i="3"/>
  <c r="G954" i="3"/>
  <c r="F964" i="3"/>
  <c r="G964" i="3"/>
  <c r="F967" i="3"/>
  <c r="F970" i="3"/>
  <c r="G970" i="3"/>
  <c r="F980" i="3"/>
  <c r="G980" i="3"/>
  <c r="F983" i="3"/>
  <c r="F986" i="3"/>
  <c r="G986" i="3"/>
  <c r="F996" i="3"/>
  <c r="G996" i="3"/>
  <c r="F787" i="3"/>
  <c r="G787" i="3"/>
  <c r="F804" i="3"/>
  <c r="G804" i="3"/>
  <c r="F810" i="3"/>
  <c r="G810" i="3"/>
  <c r="F820" i="3"/>
  <c r="G820" i="3"/>
  <c r="F826" i="3"/>
  <c r="G826" i="3"/>
  <c r="F836" i="3"/>
  <c r="G836" i="3"/>
  <c r="F846" i="3"/>
  <c r="G846" i="3"/>
  <c r="F862" i="3"/>
  <c r="G862" i="3"/>
  <c r="F878" i="3"/>
  <c r="G878" i="3"/>
  <c r="F894" i="3"/>
  <c r="G894" i="3"/>
  <c r="F910" i="3"/>
  <c r="G910" i="3"/>
  <c r="F926" i="3"/>
  <c r="G926" i="3"/>
  <c r="F942" i="3"/>
  <c r="G942" i="3"/>
  <c r="F958" i="3"/>
  <c r="G958" i="3"/>
  <c r="F974" i="3"/>
  <c r="G974" i="3"/>
  <c r="F990" i="3"/>
  <c r="G990" i="3"/>
  <c r="F774" i="3"/>
  <c r="G774" i="3"/>
  <c r="F777" i="3"/>
  <c r="G777" i="3"/>
  <c r="F794" i="3"/>
  <c r="G794" i="3"/>
  <c r="F814" i="3"/>
  <c r="G814" i="3"/>
  <c r="F830" i="3"/>
  <c r="G830" i="3"/>
  <c r="F843" i="3"/>
  <c r="G843" i="3"/>
  <c r="F849" i="3"/>
  <c r="F859" i="3"/>
  <c r="G859" i="3"/>
  <c r="F865" i="3"/>
  <c r="F875" i="3"/>
  <c r="G875" i="3"/>
  <c r="F881" i="3"/>
  <c r="F891" i="3"/>
  <c r="G891" i="3"/>
  <c r="F897" i="3"/>
  <c r="F907" i="3"/>
  <c r="G907" i="3"/>
  <c r="F913" i="3"/>
  <c r="F923" i="3"/>
  <c r="G923" i="3"/>
  <c r="F929" i="3"/>
  <c r="F939" i="3"/>
  <c r="G939" i="3"/>
  <c r="F945" i="3"/>
  <c r="F955" i="3"/>
  <c r="G955" i="3"/>
  <c r="F961" i="3"/>
  <c r="F971" i="3"/>
  <c r="G971" i="3"/>
  <c r="F977" i="3"/>
  <c r="F987" i="3"/>
  <c r="G987" i="3"/>
  <c r="F993" i="3"/>
  <c r="F1000" i="3"/>
  <c r="C2" i="3"/>
  <c r="C3" i="3"/>
  <c r="C4" i="3"/>
  <c r="C5" i="3"/>
  <c r="E134" i="3"/>
  <c r="E135" i="3"/>
  <c r="E136" i="3"/>
  <c r="E137" i="3"/>
  <c r="E138" i="3"/>
  <c r="E139" i="3"/>
  <c r="E140" i="3"/>
  <c r="E141" i="3"/>
  <c r="E142" i="3"/>
  <c r="E143" i="3"/>
  <c r="E144" i="3"/>
  <c r="E145" i="3"/>
  <c r="E146" i="3"/>
  <c r="E147" i="3"/>
  <c r="E148" i="3"/>
  <c r="E149" i="3"/>
  <c r="E150" i="3"/>
  <c r="E151" i="3"/>
  <c r="F145" i="3"/>
  <c r="G145" i="3"/>
  <c r="F137" i="3"/>
  <c r="G137" i="3"/>
  <c r="F138" i="3"/>
  <c r="G138" i="3"/>
  <c r="F143" i="3"/>
  <c r="G143" i="3"/>
  <c r="F144" i="3"/>
  <c r="G144" i="3"/>
  <c r="F135" i="3"/>
  <c r="G135" i="3"/>
  <c r="F134" i="3"/>
  <c r="F136" i="3"/>
  <c r="G136" i="3"/>
  <c r="F151" i="3"/>
  <c r="G151" i="3"/>
  <c r="F150" i="3"/>
  <c r="G150" i="3"/>
  <c r="F142" i="3"/>
  <c r="G142" i="3"/>
  <c r="F149" i="3"/>
  <c r="G149" i="3"/>
  <c r="F141" i="3"/>
  <c r="G141" i="3"/>
  <c r="F146" i="3"/>
  <c r="G146" i="3"/>
  <c r="G152" i="3"/>
  <c r="F148" i="3"/>
  <c r="G148" i="3"/>
  <c r="F140" i="3"/>
  <c r="G140" i="3"/>
  <c r="F147" i="3"/>
  <c r="G147" i="3"/>
  <c r="F139" i="3"/>
  <c r="G139" i="3"/>
  <c r="E133" i="3"/>
  <c r="E132" i="3"/>
  <c r="E131" i="3"/>
  <c r="E130" i="3"/>
  <c r="E129" i="3"/>
  <c r="E128" i="3"/>
  <c r="E127" i="3"/>
  <c r="E126" i="3"/>
  <c r="E125" i="3"/>
  <c r="E124" i="3"/>
  <c r="E123" i="3"/>
  <c r="E122" i="3"/>
  <c r="E121" i="3"/>
  <c r="E120" i="3"/>
  <c r="E119" i="3"/>
  <c r="E118" i="3"/>
  <c r="E117" i="3"/>
  <c r="E116" i="3"/>
  <c r="E115" i="3"/>
  <c r="E114" i="3"/>
  <c r="E113" i="3"/>
  <c r="E112" i="3"/>
  <c r="E111" i="3"/>
  <c r="E110" i="3"/>
  <c r="E109" i="3"/>
  <c r="E108" i="3"/>
  <c r="E107" i="3"/>
  <c r="E106" i="3"/>
  <c r="E105" i="3"/>
  <c r="E104" i="3"/>
  <c r="E103" i="3"/>
  <c r="E102" i="3"/>
  <c r="E101" i="3"/>
  <c r="E100" i="3"/>
  <c r="E99" i="3"/>
  <c r="E98" i="3"/>
  <c r="E97" i="3"/>
  <c r="E96" i="3"/>
  <c r="E95" i="3"/>
  <c r="E94" i="3"/>
  <c r="E93" i="3"/>
  <c r="E92" i="3"/>
  <c r="E91" i="3"/>
  <c r="E90" i="3"/>
  <c r="E89" i="3"/>
  <c r="E88" i="3"/>
  <c r="E87" i="3"/>
  <c r="E86" i="3"/>
  <c r="E85" i="3"/>
  <c r="E84" i="3"/>
  <c r="E83" i="3"/>
  <c r="E82" i="3"/>
  <c r="E81" i="3"/>
  <c r="E80" i="3"/>
  <c r="E79" i="3"/>
  <c r="E78" i="3"/>
  <c r="E77"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E12" i="3"/>
  <c r="E11" i="3"/>
  <c r="E10" i="3"/>
  <c r="E9" i="3"/>
  <c r="E8" i="3"/>
  <c r="E7" i="3"/>
  <c r="E6" i="3"/>
  <c r="E5" i="3"/>
  <c r="E4" i="3"/>
  <c r="E3" i="3"/>
  <c r="E2" i="3"/>
  <c r="F2" i="3"/>
  <c r="F17" i="3"/>
  <c r="G17" i="3"/>
  <c r="F65" i="3"/>
  <c r="G65" i="3"/>
  <c r="F105" i="3"/>
  <c r="G105" i="3"/>
  <c r="F18" i="3"/>
  <c r="G18" i="3"/>
  <c r="F11" i="3"/>
  <c r="G11" i="3"/>
  <c r="F43" i="3"/>
  <c r="G43" i="3"/>
  <c r="F51" i="3"/>
  <c r="G51" i="3"/>
  <c r="F59" i="3"/>
  <c r="G59" i="3"/>
  <c r="F67" i="3"/>
  <c r="G67" i="3"/>
  <c r="F75" i="3"/>
  <c r="G75" i="3"/>
  <c r="F83" i="3"/>
  <c r="G83" i="3"/>
  <c r="F91" i="3"/>
  <c r="G91" i="3"/>
  <c r="F99" i="3"/>
  <c r="G99" i="3"/>
  <c r="F107" i="3"/>
  <c r="G107" i="3"/>
  <c r="F115" i="3"/>
  <c r="G115" i="3"/>
  <c r="F123" i="3"/>
  <c r="G123" i="3"/>
  <c r="F131" i="3"/>
  <c r="G131" i="3"/>
  <c r="F4" i="3"/>
  <c r="G4" i="3"/>
  <c r="F12" i="3"/>
  <c r="G12" i="3"/>
  <c r="F20" i="3"/>
  <c r="G20" i="3"/>
  <c r="F28" i="3"/>
  <c r="G28" i="3"/>
  <c r="F36" i="3"/>
  <c r="G36" i="3"/>
  <c r="F44" i="3"/>
  <c r="G44" i="3"/>
  <c r="F52" i="3"/>
  <c r="G52" i="3"/>
  <c r="F60" i="3"/>
  <c r="G60" i="3"/>
  <c r="F68" i="3"/>
  <c r="G68" i="3"/>
  <c r="F76" i="3"/>
  <c r="G76" i="3"/>
  <c r="F84" i="3"/>
  <c r="G84" i="3"/>
  <c r="F92" i="3"/>
  <c r="G92" i="3"/>
  <c r="F100" i="3"/>
  <c r="G100" i="3"/>
  <c r="F108" i="3"/>
  <c r="G108" i="3"/>
  <c r="F116" i="3"/>
  <c r="G116" i="3"/>
  <c r="F124" i="3"/>
  <c r="G124" i="3"/>
  <c r="F132" i="3"/>
  <c r="G132" i="3"/>
  <c r="F41" i="3"/>
  <c r="G41" i="3"/>
  <c r="F97" i="3"/>
  <c r="G97" i="3"/>
  <c r="F53" i="3"/>
  <c r="G53" i="3"/>
  <c r="F49" i="3"/>
  <c r="G49" i="3"/>
  <c r="F113" i="3"/>
  <c r="G113" i="3"/>
  <c r="F26" i="3"/>
  <c r="G26" i="3"/>
  <c r="F19" i="3"/>
  <c r="G19" i="3"/>
  <c r="F21" i="3"/>
  <c r="G21" i="3"/>
  <c r="F45" i="3"/>
  <c r="G45" i="3"/>
  <c r="F77" i="3"/>
  <c r="G77" i="3"/>
  <c r="F93" i="3"/>
  <c r="G93" i="3"/>
  <c r="F109" i="3"/>
  <c r="G109" i="3"/>
  <c r="F117" i="3"/>
  <c r="G117" i="3"/>
  <c r="F125" i="3"/>
  <c r="G125" i="3"/>
  <c r="F133" i="3"/>
  <c r="G133" i="3"/>
  <c r="G134" i="3"/>
  <c r="F6" i="3"/>
  <c r="G6" i="3"/>
  <c r="F14" i="3"/>
  <c r="G14" i="3"/>
  <c r="F22" i="3"/>
  <c r="G22" i="3"/>
  <c r="F30" i="3"/>
  <c r="G30" i="3"/>
  <c r="F38" i="3"/>
  <c r="G38" i="3"/>
  <c r="F46" i="3"/>
  <c r="G46" i="3"/>
  <c r="F54" i="3"/>
  <c r="G54" i="3"/>
  <c r="F62" i="3"/>
  <c r="G62" i="3"/>
  <c r="F70" i="3"/>
  <c r="G70" i="3"/>
  <c r="F78" i="3"/>
  <c r="G78" i="3"/>
  <c r="F86" i="3"/>
  <c r="G86" i="3"/>
  <c r="F94" i="3"/>
  <c r="G94" i="3"/>
  <c r="F102" i="3"/>
  <c r="G102" i="3"/>
  <c r="F110" i="3"/>
  <c r="G110" i="3"/>
  <c r="F118" i="3"/>
  <c r="G118" i="3"/>
  <c r="F126" i="3"/>
  <c r="G126" i="3"/>
  <c r="F57" i="3"/>
  <c r="G57" i="3"/>
  <c r="F121" i="3"/>
  <c r="G121" i="3"/>
  <c r="F10" i="3"/>
  <c r="G10" i="3"/>
  <c r="F27" i="3"/>
  <c r="G27" i="3"/>
  <c r="F5" i="3"/>
  <c r="G5" i="3"/>
  <c r="F29" i="3"/>
  <c r="G29" i="3"/>
  <c r="F61" i="3"/>
  <c r="G61" i="3"/>
  <c r="F85" i="3"/>
  <c r="G85" i="3"/>
  <c r="F7" i="3"/>
  <c r="G7" i="3"/>
  <c r="F31" i="3"/>
  <c r="G31" i="3"/>
  <c r="F47" i="3"/>
  <c r="G47" i="3"/>
  <c r="F63" i="3"/>
  <c r="G63" i="3"/>
  <c r="F87" i="3"/>
  <c r="G87" i="3"/>
  <c r="F111" i="3"/>
  <c r="G111" i="3"/>
  <c r="F9" i="3"/>
  <c r="G9" i="3"/>
  <c r="F73" i="3"/>
  <c r="G73" i="3"/>
  <c r="F3" i="3"/>
  <c r="G3" i="3"/>
  <c r="F35" i="3"/>
  <c r="G35" i="3"/>
  <c r="F13" i="3"/>
  <c r="G13" i="3"/>
  <c r="F37" i="3"/>
  <c r="G37" i="3"/>
  <c r="F69" i="3"/>
  <c r="G69" i="3"/>
  <c r="F101" i="3"/>
  <c r="G101" i="3"/>
  <c r="F15" i="3"/>
  <c r="G15" i="3"/>
  <c r="F23" i="3"/>
  <c r="G23" i="3"/>
  <c r="F39" i="3"/>
  <c r="G39" i="3"/>
  <c r="F55" i="3"/>
  <c r="G55" i="3"/>
  <c r="F71" i="3"/>
  <c r="G71" i="3"/>
  <c r="F79" i="3"/>
  <c r="G79" i="3"/>
  <c r="F95" i="3"/>
  <c r="G95" i="3"/>
  <c r="F103" i="3"/>
  <c r="G103" i="3"/>
  <c r="F119" i="3"/>
  <c r="G119" i="3"/>
  <c r="F127" i="3"/>
  <c r="G127" i="3"/>
  <c r="F8" i="3"/>
  <c r="G8" i="3"/>
  <c r="F16" i="3"/>
  <c r="G16" i="3"/>
  <c r="F24" i="3"/>
  <c r="G24" i="3"/>
  <c r="F32" i="3"/>
  <c r="G32" i="3"/>
  <c r="F40" i="3"/>
  <c r="G40" i="3"/>
  <c r="F48" i="3"/>
  <c r="G48" i="3"/>
  <c r="F56" i="3"/>
  <c r="G56" i="3"/>
  <c r="F64" i="3"/>
  <c r="G64" i="3"/>
  <c r="F72" i="3"/>
  <c r="G72" i="3"/>
  <c r="F80" i="3"/>
  <c r="G80" i="3"/>
  <c r="F88" i="3"/>
  <c r="G88" i="3"/>
  <c r="F96" i="3"/>
  <c r="G96" i="3"/>
  <c r="F104" i="3"/>
  <c r="G104" i="3"/>
  <c r="F112" i="3"/>
  <c r="G112" i="3"/>
  <c r="F120" i="3"/>
  <c r="G120" i="3"/>
  <c r="F128" i="3"/>
  <c r="G128" i="3"/>
  <c r="F25" i="3"/>
  <c r="G25" i="3"/>
  <c r="F89" i="3"/>
  <c r="G89" i="3"/>
  <c r="F129" i="3"/>
  <c r="G129" i="3"/>
  <c r="F33" i="3"/>
  <c r="G33" i="3"/>
  <c r="F81" i="3"/>
  <c r="G81" i="3"/>
  <c r="F34" i="3"/>
  <c r="G34" i="3"/>
  <c r="F42" i="3"/>
  <c r="G42" i="3"/>
  <c r="F50" i="3"/>
  <c r="G50" i="3"/>
  <c r="F58" i="3"/>
  <c r="G58" i="3"/>
  <c r="F66" i="3"/>
  <c r="G66" i="3"/>
  <c r="F74" i="3"/>
  <c r="G74" i="3"/>
  <c r="F82" i="3"/>
  <c r="G82" i="3"/>
  <c r="F90" i="3"/>
  <c r="G90" i="3"/>
  <c r="F98" i="3"/>
  <c r="G98" i="3"/>
  <c r="F106" i="3"/>
  <c r="G106" i="3"/>
  <c r="F114" i="3"/>
  <c r="G114" i="3"/>
  <c r="F122" i="3"/>
  <c r="G122" i="3"/>
  <c r="F130" i="3"/>
  <c r="G130" i="3"/>
  <c r="D35" i="3"/>
  <c r="D37" i="3"/>
  <c r="D38" i="3"/>
  <c r="D40" i="3"/>
  <c r="D44" i="3"/>
  <c r="D45" i="3"/>
  <c r="D47" i="3"/>
  <c r="D49" i="3"/>
  <c r="D51" i="3"/>
  <c r="D52" i="3"/>
  <c r="D53" i="3"/>
  <c r="D55" i="3"/>
  <c r="D57" i="3"/>
  <c r="D59" i="3"/>
  <c r="D60" i="3"/>
  <c r="D61" i="3"/>
  <c r="D64" i="3"/>
  <c r="D66" i="3"/>
  <c r="D67" i="3"/>
  <c r="D69" i="3"/>
  <c r="D70" i="3"/>
  <c r="D72" i="3"/>
  <c r="D73" i="3"/>
  <c r="D76" i="3"/>
  <c r="D77" i="3"/>
  <c r="D79" i="3"/>
  <c r="D80" i="3"/>
  <c r="D81" i="3"/>
  <c r="D83" i="3"/>
  <c r="D85" i="3"/>
  <c r="D87" i="3"/>
  <c r="D88" i="3"/>
  <c r="D89" i="3"/>
  <c r="D91" i="3"/>
  <c r="D93" i="3"/>
  <c r="D95" i="3"/>
  <c r="D96" i="3"/>
  <c r="D99" i="3"/>
  <c r="D101" i="3"/>
  <c r="D102" i="3"/>
  <c r="D104" i="3"/>
  <c r="D106" i="3"/>
  <c r="D108" i="3"/>
  <c r="D109" i="3"/>
  <c r="D111" i="3"/>
  <c r="D113" i="3"/>
  <c r="D115" i="3"/>
  <c r="D116" i="3"/>
  <c r="D117" i="3"/>
  <c r="D119" i="3"/>
  <c r="D121" i="3"/>
  <c r="D123" i="3"/>
  <c r="D124" i="3"/>
  <c r="D125" i="3"/>
  <c r="D128" i="3"/>
  <c r="D131" i="3"/>
  <c r="D133" i="3"/>
  <c r="D134" i="3"/>
  <c r="D136" i="3"/>
  <c r="D137" i="3"/>
  <c r="D138" i="3"/>
  <c r="D140" i="3"/>
  <c r="D143" i="3"/>
  <c r="D144" i="3"/>
  <c r="D145" i="3"/>
  <c r="D147" i="3"/>
  <c r="D149" i="3"/>
  <c r="D151" i="3"/>
  <c r="D152" i="3"/>
  <c r="D153" i="3"/>
  <c r="D155" i="3"/>
  <c r="D157" i="3"/>
  <c r="D159" i="3"/>
  <c r="D160" i="3"/>
  <c r="D163" i="3"/>
  <c r="D165" i="3"/>
  <c r="D166" i="3"/>
  <c r="D167" i="3"/>
  <c r="D168" i="3"/>
  <c r="D169" i="3"/>
  <c r="D170" i="3"/>
  <c r="D172" i="3"/>
  <c r="D174" i="3"/>
  <c r="D175" i="3"/>
  <c r="D176" i="3"/>
  <c r="D177" i="3"/>
  <c r="D178" i="3"/>
  <c r="D180" i="3"/>
  <c r="D183" i="3"/>
  <c r="D184" i="3"/>
  <c r="D185" i="3"/>
  <c r="D188" i="3"/>
  <c r="D190" i="3"/>
  <c r="D191" i="3"/>
  <c r="D192" i="3"/>
  <c r="D193" i="3"/>
  <c r="D196" i="3"/>
  <c r="D197" i="3"/>
  <c r="D198" i="3"/>
  <c r="D199" i="3"/>
  <c r="D201" i="3"/>
  <c r="D203" i="3"/>
  <c r="D204" i="3"/>
  <c r="D205" i="3"/>
  <c r="D206" i="3"/>
  <c r="D207" i="3"/>
  <c r="D209" i="3"/>
  <c r="D211" i="3"/>
  <c r="D212" i="3"/>
  <c r="D213" i="3"/>
  <c r="D215" i="3"/>
  <c r="D217" i="3"/>
  <c r="D219" i="3"/>
  <c r="D220" i="3"/>
  <c r="D221" i="3"/>
  <c r="D222" i="3"/>
  <c r="D224" i="3"/>
  <c r="D227" i="3"/>
  <c r="D228" i="3"/>
  <c r="D229" i="3"/>
  <c r="D232" i="3"/>
  <c r="D234" i="3"/>
  <c r="D235" i="3"/>
  <c r="D236" i="3"/>
  <c r="D238" i="3"/>
  <c r="D240" i="3"/>
  <c r="D241" i="3"/>
  <c r="D242" i="3"/>
  <c r="D243" i="3"/>
  <c r="D244" i="3"/>
  <c r="D248" i="3"/>
  <c r="D249" i="3"/>
  <c r="D251" i="3"/>
  <c r="D252" i="3"/>
  <c r="D254" i="3"/>
  <c r="D255" i="3"/>
  <c r="D256" i="3"/>
  <c r="D257" i="3"/>
  <c r="D260" i="3"/>
  <c r="D262" i="3"/>
  <c r="D263" i="3"/>
  <c r="D264" i="3"/>
  <c r="D267" i="3"/>
  <c r="D269" i="3"/>
  <c r="D270" i="3"/>
  <c r="D271" i="3"/>
  <c r="D272" i="3"/>
  <c r="D273" i="3"/>
  <c r="D275" i="3"/>
  <c r="D277" i="3"/>
  <c r="D279" i="3"/>
  <c r="D280" i="3"/>
  <c r="D281" i="3"/>
  <c r="D283" i="3"/>
  <c r="D285" i="3"/>
  <c r="D286" i="3"/>
  <c r="D287" i="3"/>
  <c r="D288" i="3"/>
  <c r="D291" i="3"/>
  <c r="D292" i="3"/>
  <c r="D293" i="3"/>
  <c r="D294" i="3"/>
  <c r="D296" i="3"/>
  <c r="D298" i="3"/>
  <c r="D299" i="3"/>
  <c r="D300" i="3"/>
  <c r="D301" i="3"/>
  <c r="D302" i="3"/>
  <c r="D304" i="3"/>
  <c r="D306" i="3"/>
  <c r="D307" i="3"/>
  <c r="D308" i="3"/>
  <c r="D309" i="3"/>
  <c r="D312" i="3"/>
  <c r="D315" i="3"/>
  <c r="D316" i="3"/>
  <c r="D317" i="3"/>
  <c r="D319" i="3"/>
  <c r="D321" i="3"/>
  <c r="D324" i="3"/>
  <c r="D326" i="3"/>
  <c r="D328" i="3"/>
  <c r="D329" i="3"/>
  <c r="D330" i="3"/>
  <c r="D333" i="3"/>
  <c r="D336" i="3"/>
  <c r="D337" i="3"/>
  <c r="D338" i="3"/>
  <c r="D341" i="3"/>
  <c r="D343" i="3"/>
  <c r="D345" i="3"/>
  <c r="D347" i="3"/>
  <c r="D349" i="3"/>
  <c r="D351" i="3"/>
  <c r="D352" i="3"/>
  <c r="D353" i="3"/>
  <c r="D356" i="3"/>
  <c r="D358" i="3"/>
  <c r="D361" i="3"/>
  <c r="D360" i="3"/>
  <c r="D366" i="3"/>
  <c r="D367" i="3"/>
  <c r="D369" i="3"/>
  <c r="D371" i="3"/>
  <c r="D372" i="3"/>
  <c r="D373" i="3"/>
  <c r="D376" i="3"/>
  <c r="D380" i="3"/>
  <c r="D384" i="3"/>
  <c r="D385" i="3"/>
  <c r="D388" i="3"/>
  <c r="D392" i="3"/>
  <c r="D393" i="3"/>
  <c r="D396" i="3"/>
  <c r="D397" i="3"/>
  <c r="D400" i="3"/>
  <c r="D405" i="3"/>
  <c r="D408" i="3"/>
  <c r="D412" i="3"/>
  <c r="D416" i="3"/>
  <c r="D417" i="3"/>
  <c r="D420" i="3"/>
  <c r="D424" i="3"/>
  <c r="D436" i="3"/>
  <c r="D440" i="3"/>
  <c r="D444" i="3"/>
  <c r="D448" i="3"/>
  <c r="D456" i="3"/>
  <c r="D461" i="3"/>
  <c r="D468" i="3"/>
  <c r="D469" i="3"/>
  <c r="D476" i="3"/>
  <c r="D480" i="3"/>
  <c r="D481" i="3"/>
  <c r="D484" i="3"/>
  <c r="D488" i="3"/>
  <c r="D500" i="3"/>
  <c r="D508" i="3"/>
  <c r="D512" i="3"/>
  <c r="D520" i="3"/>
  <c r="D525" i="3"/>
  <c r="D532" i="3"/>
  <c r="D533" i="3"/>
  <c r="D540" i="3"/>
  <c r="D544" i="3"/>
  <c r="D548" i="3"/>
  <c r="D552" i="3"/>
  <c r="D564" i="3"/>
  <c r="D568" i="3"/>
  <c r="D572" i="3"/>
  <c r="D576" i="3"/>
  <c r="D584" i="3"/>
  <c r="D589" i="3"/>
  <c r="D596" i="3"/>
  <c r="D597" i="3"/>
  <c r="D602" i="3"/>
  <c r="D604" i="3"/>
  <c r="D608" i="3"/>
  <c r="D612" i="3"/>
  <c r="D619" i="3"/>
  <c r="D622" i="3"/>
  <c r="D624" i="3"/>
  <c r="D629" i="3"/>
  <c r="D631" i="3"/>
  <c r="D636" i="3"/>
  <c r="D638" i="3"/>
  <c r="D640" i="3"/>
  <c r="D644" i="3"/>
  <c r="D648" i="3"/>
  <c r="D650" i="3"/>
  <c r="D654" i="3"/>
  <c r="D655" i="3"/>
  <c r="D656" i="3"/>
  <c r="D659" i="3"/>
  <c r="D661" i="3"/>
  <c r="D662" i="3"/>
  <c r="D667" i="3"/>
  <c r="D669" i="3"/>
  <c r="D672" i="3"/>
  <c r="D674" i="3"/>
  <c r="D676" i="3"/>
  <c r="D680" i="3"/>
  <c r="D682" i="3"/>
  <c r="D683" i="3"/>
  <c r="D686" i="3"/>
  <c r="D688" i="3"/>
  <c r="D693" i="3"/>
  <c r="D695" i="3"/>
  <c r="D700" i="3"/>
  <c r="D702" i="3"/>
  <c r="D704" i="3"/>
  <c r="D708" i="3"/>
  <c r="D712" i="3"/>
  <c r="D714" i="3"/>
  <c r="D718" i="3"/>
  <c r="D719" i="3"/>
  <c r="D720" i="3"/>
  <c r="D723" i="3"/>
  <c r="D725" i="3"/>
  <c r="D726" i="3"/>
  <c r="D731" i="3"/>
  <c r="D733" i="3"/>
  <c r="D736" i="3"/>
  <c r="D738" i="3"/>
  <c r="D740" i="3"/>
  <c r="D744" i="3"/>
  <c r="D746" i="3"/>
  <c r="D747" i="3"/>
  <c r="D752" i="3"/>
  <c r="D757" i="3"/>
  <c r="D759" i="3"/>
  <c r="D764" i="3"/>
  <c r="D766" i="3"/>
  <c r="D768" i="3"/>
  <c r="D772" i="3"/>
  <c r="D3" i="3"/>
  <c r="D4" i="3"/>
  <c r="D5" i="3"/>
  <c r="D7" i="3"/>
  <c r="D9" i="3"/>
  <c r="D11" i="3"/>
  <c r="D12" i="3"/>
  <c r="D13" i="3"/>
  <c r="D15" i="3"/>
  <c r="D17" i="3"/>
  <c r="D19" i="3"/>
  <c r="D20" i="3"/>
  <c r="D21" i="3"/>
  <c r="D23" i="3"/>
  <c r="D25" i="3"/>
  <c r="D27" i="3"/>
  <c r="D28" i="3"/>
  <c r="D29" i="3"/>
  <c r="D31" i="3"/>
  <c r="D33" i="3"/>
  <c r="D753" i="3"/>
  <c r="D732" i="3"/>
  <c r="D689" i="3"/>
  <c r="D668" i="3"/>
  <c r="D625" i="3"/>
  <c r="D620" i="3"/>
  <c r="D553" i="3"/>
  <c r="D504" i="3"/>
  <c r="D489" i="3"/>
  <c r="D425" i="3"/>
  <c r="D404" i="3"/>
  <c r="D760" i="3"/>
  <c r="D745" i="3"/>
  <c r="D739" i="3"/>
  <c r="D724" i="3"/>
  <c r="D710" i="3"/>
  <c r="D696" i="3"/>
  <c r="D681" i="3"/>
  <c r="D675" i="3"/>
  <c r="D646" i="3"/>
  <c r="D632" i="3"/>
  <c r="D603" i="3"/>
  <c r="D588" i="3"/>
  <c r="D560" i="3"/>
  <c r="D545" i="3"/>
  <c r="D524" i="3"/>
  <c r="D496" i="3"/>
  <c r="D460" i="3"/>
  <c r="D453" i="3"/>
  <c r="D432" i="3"/>
  <c r="D765" i="3"/>
  <c r="D758" i="3"/>
  <c r="D751" i="3"/>
  <c r="D715" i="3"/>
  <c r="D701" i="3"/>
  <c r="D694" i="3"/>
  <c r="D687" i="3"/>
  <c r="D651" i="3"/>
  <c r="D637" i="3"/>
  <c r="D630" i="3"/>
  <c r="D623" i="3"/>
  <c r="D616" i="3"/>
  <c r="D580" i="3"/>
  <c r="D565" i="3"/>
  <c r="D516" i="3"/>
  <c r="D501" i="3"/>
  <c r="D452" i="3"/>
  <c r="D437" i="3"/>
  <c r="D721" i="3"/>
  <c r="D657" i="3"/>
  <c r="D600" i="3"/>
  <c r="D585" i="3"/>
  <c r="D557" i="3"/>
  <c r="D536" i="3"/>
  <c r="D521" i="3"/>
  <c r="D493" i="3"/>
  <c r="D472" i="3"/>
  <c r="D457" i="3"/>
  <c r="D429" i="3"/>
  <c r="D771" i="3"/>
  <c r="D756" i="3"/>
  <c r="D742" i="3"/>
  <c r="D728" i="3"/>
  <c r="D713" i="3"/>
  <c r="D707" i="3"/>
  <c r="D692" i="3"/>
  <c r="D678" i="3"/>
  <c r="D664" i="3"/>
  <c r="D649" i="3"/>
  <c r="D643" i="3"/>
  <c r="D614" i="3"/>
  <c r="D592" i="3"/>
  <c r="D577" i="3"/>
  <c r="D556" i="3"/>
  <c r="D528" i="3"/>
  <c r="D513" i="3"/>
  <c r="D492" i="3"/>
  <c r="D464" i="3"/>
  <c r="D449" i="3"/>
  <c r="D428" i="3"/>
  <c r="D421" i="3"/>
  <c r="D770" i="3"/>
  <c r="D763" i="3"/>
  <c r="D755" i="3"/>
  <c r="D734" i="3"/>
  <c r="D727" i="3"/>
  <c r="D706" i="3"/>
  <c r="D699" i="3"/>
  <c r="D691" i="3"/>
  <c r="D670" i="3"/>
  <c r="D663" i="3"/>
  <c r="D642" i="3"/>
  <c r="D635" i="3"/>
  <c r="D627" i="3"/>
  <c r="D606" i="3"/>
  <c r="D598" i="3"/>
  <c r="D618" i="3"/>
  <c r="D769" i="3"/>
  <c r="D750" i="3"/>
  <c r="D737" i="3"/>
  <c r="D705" i="3"/>
  <c r="D673" i="3"/>
  <c r="D660" i="3"/>
  <c r="D641" i="3"/>
  <c r="D628" i="3"/>
  <c r="D609" i="3"/>
  <c r="D569" i="3"/>
  <c r="D537" i="3"/>
  <c r="D505" i="3"/>
  <c r="D473" i="3"/>
  <c r="D441" i="3"/>
  <c r="D409" i="3"/>
  <c r="D377" i="3"/>
  <c r="D357" i="3"/>
  <c r="D350" i="3"/>
  <c r="D261" i="3"/>
  <c r="D225" i="3"/>
  <c r="D189" i="3"/>
  <c r="D762" i="3"/>
  <c r="D749" i="3"/>
  <c r="D743" i="3"/>
  <c r="D730" i="3"/>
  <c r="D717" i="3"/>
  <c r="D711" i="3"/>
  <c r="D698" i="3"/>
  <c r="D685" i="3"/>
  <c r="D679" i="3"/>
  <c r="D666" i="3"/>
  <c r="D653" i="3"/>
  <c r="D647" i="3"/>
  <c r="D634" i="3"/>
  <c r="D621" i="3"/>
  <c r="D615" i="3"/>
  <c r="D581" i="3"/>
  <c r="D549" i="3"/>
  <c r="D517" i="3"/>
  <c r="D485" i="3"/>
  <c r="D389" i="3"/>
  <c r="D362" i="3"/>
  <c r="D334" i="3"/>
  <c r="D320" i="3"/>
  <c r="D313" i="3"/>
  <c r="D305" i="3"/>
  <c r="D284" i="3"/>
  <c r="D276" i="3"/>
  <c r="D268" i="3"/>
  <c r="D247" i="3"/>
  <c r="D239" i="3"/>
  <c r="D231" i="3"/>
  <c r="D210" i="3"/>
  <c r="D202" i="3"/>
  <c r="D195" i="3"/>
  <c r="D181" i="3"/>
  <c r="D173" i="3"/>
  <c r="D761" i="3"/>
  <c r="D729" i="3"/>
  <c r="D716" i="3"/>
  <c r="D697" i="3"/>
  <c r="D684" i="3"/>
  <c r="D665" i="3"/>
  <c r="D652" i="3"/>
  <c r="D633" i="3"/>
  <c r="D593" i="3"/>
  <c r="D561" i="3"/>
  <c r="D529" i="3"/>
  <c r="D497" i="3"/>
  <c r="D465" i="3"/>
  <c r="D433" i="3"/>
  <c r="D401" i="3"/>
  <c r="D325" i="3"/>
  <c r="D289" i="3"/>
  <c r="D253" i="3"/>
  <c r="D230" i="3"/>
  <c r="D141" i="3"/>
  <c r="D748" i="3"/>
  <c r="D773" i="3"/>
  <c r="D767" i="3"/>
  <c r="D754" i="3"/>
  <c r="D741" i="3"/>
  <c r="D735" i="3"/>
  <c r="D722" i="3"/>
  <c r="D709" i="3"/>
  <c r="D703" i="3"/>
  <c r="D690" i="3"/>
  <c r="D677" i="3"/>
  <c r="D671" i="3"/>
  <c r="D658" i="3"/>
  <c r="D645" i="3"/>
  <c r="D639" i="3"/>
  <c r="D626" i="3"/>
  <c r="D613" i="3"/>
  <c r="D573" i="3"/>
  <c r="D541" i="3"/>
  <c r="D509" i="3"/>
  <c r="D477" i="3"/>
  <c r="D445" i="3"/>
  <c r="D413" i="3"/>
  <c r="D381" i="3"/>
  <c r="D368" i="3"/>
  <c r="D355" i="3"/>
  <c r="D332" i="3"/>
  <c r="D318" i="3"/>
  <c r="D311" i="3"/>
  <c r="D303" i="3"/>
  <c r="D295" i="3"/>
  <c r="D274" i="3"/>
  <c r="D266" i="3"/>
  <c r="D259" i="3"/>
  <c r="D245" i="3"/>
  <c r="D237" i="3"/>
  <c r="D223" i="3"/>
  <c r="D216" i="3"/>
  <c r="D208" i="3"/>
  <c r="D200" i="3"/>
  <c r="D187" i="3"/>
  <c r="D179" i="3"/>
  <c r="D171" i="3"/>
  <c r="D164" i="3"/>
  <c r="D161" i="3"/>
  <c r="D97" i="3"/>
  <c r="D62" i="3"/>
  <c r="D126" i="3"/>
  <c r="D30" i="3"/>
  <c r="D22" i="3"/>
  <c r="D14" i="3"/>
  <c r="D6" i="3"/>
  <c r="D146" i="3"/>
  <c r="D139" i="3"/>
  <c r="D132" i="3"/>
  <c r="D110" i="3"/>
  <c r="D103" i="3"/>
  <c r="D90" i="3"/>
  <c r="D75" i="3"/>
  <c r="D68" i="3"/>
  <c r="D46" i="3"/>
  <c r="D39" i="3"/>
  <c r="D158" i="3"/>
  <c r="D129" i="3"/>
  <c r="D94" i="3"/>
  <c r="D65" i="3"/>
  <c r="D26" i="3"/>
  <c r="D18" i="3"/>
  <c r="D10" i="3"/>
  <c r="D142" i="3"/>
  <c r="D135" i="3"/>
  <c r="D122" i="3"/>
  <c r="D114" i="3"/>
  <c r="D107" i="3"/>
  <c r="D100" i="3"/>
  <c r="D78" i="3"/>
  <c r="D71" i="3"/>
  <c r="D58" i="3"/>
  <c r="D43" i="3"/>
  <c r="D36" i="3"/>
  <c r="D32" i="3"/>
  <c r="D24" i="3"/>
  <c r="D16" i="3"/>
  <c r="D8" i="3"/>
  <c r="D156" i="3"/>
  <c r="D148" i="3"/>
  <c r="D127" i="3"/>
  <c r="D120" i="3"/>
  <c r="D112" i="3"/>
  <c r="D105" i="3"/>
  <c r="D92" i="3"/>
  <c r="D84" i="3"/>
  <c r="D63" i="3"/>
  <c r="D56" i="3"/>
  <c r="D48" i="3"/>
  <c r="D41" i="3"/>
  <c r="D34" i="3"/>
  <c r="D570" i="3"/>
  <c r="D571" i="3"/>
  <c r="D538" i="3"/>
  <c r="D539" i="3"/>
  <c r="D506" i="3"/>
  <c r="D507" i="3"/>
  <c r="D474" i="3"/>
  <c r="D475" i="3"/>
  <c r="D442" i="3"/>
  <c r="D443" i="3"/>
  <c r="D410" i="3"/>
  <c r="D411" i="3"/>
  <c r="D378" i="3"/>
  <c r="D379" i="3"/>
  <c r="D364" i="3"/>
  <c r="D365" i="3"/>
  <c r="D233" i="3"/>
  <c r="D494" i="3"/>
  <c r="D495" i="3"/>
  <c r="D430" i="3"/>
  <c r="D431" i="3"/>
  <c r="D601" i="3"/>
  <c r="D582" i="3"/>
  <c r="D583" i="3"/>
  <c r="D550" i="3"/>
  <c r="D551" i="3"/>
  <c r="D518" i="3"/>
  <c r="D519" i="3"/>
  <c r="D486" i="3"/>
  <c r="D487" i="3"/>
  <c r="D454" i="3"/>
  <c r="D455" i="3"/>
  <c r="D422" i="3"/>
  <c r="D423" i="3"/>
  <c r="D390" i="3"/>
  <c r="D391" i="3"/>
  <c r="D558" i="3"/>
  <c r="D559" i="3"/>
  <c r="D462" i="3"/>
  <c r="D463" i="3"/>
  <c r="D607" i="3"/>
  <c r="D594" i="3"/>
  <c r="D595" i="3"/>
  <c r="D562" i="3"/>
  <c r="D563" i="3"/>
  <c r="D530" i="3"/>
  <c r="D531" i="3"/>
  <c r="D498" i="3"/>
  <c r="D499" i="3"/>
  <c r="D466" i="3"/>
  <c r="D467" i="3"/>
  <c r="D434" i="3"/>
  <c r="D435" i="3"/>
  <c r="D402" i="3"/>
  <c r="D403" i="3"/>
  <c r="D297" i="3"/>
  <c r="D574" i="3"/>
  <c r="D575" i="3"/>
  <c r="D542" i="3"/>
  <c r="D543" i="3"/>
  <c r="D510" i="3"/>
  <c r="D511" i="3"/>
  <c r="D478" i="3"/>
  <c r="D479" i="3"/>
  <c r="D446" i="3"/>
  <c r="D447" i="3"/>
  <c r="D414" i="3"/>
  <c r="D415" i="3"/>
  <c r="D382" i="3"/>
  <c r="D383" i="3"/>
  <c r="D590" i="3"/>
  <c r="D591" i="3"/>
  <c r="D526" i="3"/>
  <c r="D527" i="3"/>
  <c r="D398" i="3"/>
  <c r="D399" i="3"/>
  <c r="D605" i="3"/>
  <c r="D599" i="3"/>
  <c r="D586" i="3"/>
  <c r="D587" i="3"/>
  <c r="D554" i="3"/>
  <c r="D555" i="3"/>
  <c r="D522" i="3"/>
  <c r="D523" i="3"/>
  <c r="D490" i="3"/>
  <c r="D491" i="3"/>
  <c r="D458" i="3"/>
  <c r="D459" i="3"/>
  <c r="D426" i="3"/>
  <c r="D427" i="3"/>
  <c r="D394" i="3"/>
  <c r="D395" i="3"/>
  <c r="D617" i="3"/>
  <c r="D611" i="3"/>
  <c r="D566" i="3"/>
  <c r="D567" i="3"/>
  <c r="D534" i="3"/>
  <c r="D535" i="3"/>
  <c r="D502" i="3"/>
  <c r="D503" i="3"/>
  <c r="D470" i="3"/>
  <c r="D471" i="3"/>
  <c r="D438" i="3"/>
  <c r="D439" i="3"/>
  <c r="D406" i="3"/>
  <c r="D407" i="3"/>
  <c r="D374" i="3"/>
  <c r="D375" i="3"/>
  <c r="D265" i="3"/>
  <c r="D610" i="3"/>
  <c r="D578" i="3"/>
  <c r="D579" i="3"/>
  <c r="D546" i="3"/>
  <c r="D547" i="3"/>
  <c r="D514" i="3"/>
  <c r="D515" i="3"/>
  <c r="D482" i="3"/>
  <c r="D483" i="3"/>
  <c r="D450" i="3"/>
  <c r="D451" i="3"/>
  <c r="D418" i="3"/>
  <c r="D419" i="3"/>
  <c r="D386" i="3"/>
  <c r="D387" i="3"/>
  <c r="D363" i="3"/>
  <c r="D346" i="3"/>
  <c r="D340" i="3"/>
  <c r="D327" i="3"/>
  <c r="D314" i="3"/>
  <c r="D282" i="3"/>
  <c r="D250" i="3"/>
  <c r="D218" i="3"/>
  <c r="D186" i="3"/>
  <c r="D154" i="3"/>
  <c r="D339" i="3"/>
  <c r="D82" i="3"/>
  <c r="D50" i="3"/>
  <c r="D344" i="3"/>
  <c r="D331" i="3"/>
  <c r="D74" i="3"/>
  <c r="D42" i="3"/>
  <c r="D370" i="3"/>
  <c r="D354" i="3"/>
  <c r="D342" i="3"/>
  <c r="D323" i="3"/>
  <c r="D310" i="3"/>
  <c r="D278" i="3"/>
  <c r="D246" i="3"/>
  <c r="D214" i="3"/>
  <c r="D182" i="3"/>
  <c r="D150" i="3"/>
  <c r="D118" i="3"/>
  <c r="D86" i="3"/>
  <c r="D54" i="3"/>
  <c r="D359" i="3"/>
  <c r="D348" i="3"/>
  <c r="D335" i="3"/>
  <c r="D322" i="3"/>
  <c r="D290" i="3"/>
  <c r="D258" i="3"/>
  <c r="D226" i="3"/>
  <c r="D194" i="3"/>
  <c r="D162" i="3"/>
  <c r="D130" i="3"/>
  <c r="D98" i="3"/>
  <c r="C3" i="2"/>
  <c r="C3" i="5"/>
  <c r="M4" i="5" l="1"/>
  <c r="N4" i="5" s="1"/>
  <c r="O4" i="5" s="1"/>
  <c r="M2" i="5"/>
  <c r="M3" i="5"/>
  <c r="N3" i="5" s="1"/>
  <c r="O3" i="5" s="1"/>
  <c r="M5" i="5"/>
  <c r="N5" i="5" s="1"/>
  <c r="O5" i="5" s="1"/>
  <c r="M13" i="5"/>
  <c r="N13" i="5" s="1"/>
  <c r="M14" i="5"/>
  <c r="N14" i="5" s="1"/>
  <c r="O14" i="5" s="1"/>
  <c r="M6" i="5"/>
  <c r="N6" i="5" s="1"/>
  <c r="O6" i="5" s="1"/>
  <c r="M7" i="5"/>
  <c r="N7" i="5" s="1"/>
  <c r="O7" i="5" s="1"/>
  <c r="M8" i="5"/>
  <c r="N8" i="5" s="1"/>
  <c r="O8" i="5" s="1"/>
  <c r="M9" i="5"/>
  <c r="N9" i="5" s="1"/>
  <c r="O9" i="5" s="1"/>
  <c r="M10" i="5"/>
  <c r="N10" i="5" s="1"/>
  <c r="O10" i="5" s="1"/>
  <c r="C8" i="4"/>
  <c r="B7" i="4" s="1"/>
  <c r="C7" i="4" s="1"/>
  <c r="M4" i="4"/>
  <c r="N4" i="4" s="1"/>
  <c r="O4" i="4" s="1"/>
  <c r="M3" i="4"/>
  <c r="N3" i="4" s="1"/>
  <c r="O3" i="4" s="1"/>
  <c r="M2" i="4"/>
  <c r="N2" i="4" s="1"/>
  <c r="O2" i="4" s="1"/>
  <c r="M5" i="4"/>
  <c r="N5" i="4" s="1"/>
  <c r="O5" i="4" s="1"/>
  <c r="M14" i="4"/>
  <c r="N14" i="4" s="1"/>
  <c r="O14" i="4" s="1"/>
  <c r="M13" i="4"/>
  <c r="N13" i="4" s="1"/>
  <c r="M6" i="4"/>
  <c r="N6" i="4" s="1"/>
  <c r="O6" i="4" s="1"/>
  <c r="M7" i="4"/>
  <c r="N7" i="4" s="1"/>
  <c r="O7" i="4" s="1"/>
  <c r="M8" i="4"/>
  <c r="N8" i="4" s="1"/>
  <c r="O8" i="4" s="1"/>
  <c r="M9" i="4"/>
  <c r="N9" i="4" s="1"/>
  <c r="O9" i="4" s="1"/>
  <c r="M10" i="4"/>
  <c r="C4" i="2"/>
  <c r="M12" i="2"/>
  <c r="N12" i="2" s="1"/>
  <c r="O12" i="2" s="1"/>
  <c r="M3" i="2"/>
  <c r="N3" i="2" s="1"/>
  <c r="O3" i="2" s="1"/>
  <c r="M2" i="2"/>
  <c r="N2" i="2" s="1"/>
  <c r="O2" i="2" s="1"/>
  <c r="M10" i="2"/>
  <c r="N10" i="2" s="1"/>
  <c r="O10" i="2" s="1"/>
  <c r="M8" i="2"/>
  <c r="N8" i="2" s="1"/>
  <c r="O8" i="2" s="1"/>
  <c r="M7" i="2"/>
  <c r="N7" i="2" s="1"/>
  <c r="O7" i="2" s="1"/>
  <c r="M14" i="2"/>
  <c r="N14" i="2" s="1"/>
  <c r="O14" i="2" s="1"/>
  <c r="M6" i="2"/>
  <c r="N6" i="2" s="1"/>
  <c r="O6" i="2" s="1"/>
  <c r="M9" i="2"/>
  <c r="N9" i="2" s="1"/>
  <c r="O9" i="2" s="1"/>
  <c r="M4" i="2"/>
  <c r="N4" i="2" s="1"/>
  <c r="O4" i="2" s="1"/>
  <c r="M13" i="2"/>
  <c r="N13" i="2" s="1"/>
  <c r="M5" i="2"/>
  <c r="N5" i="2" s="1"/>
  <c r="O5" i="2" s="1"/>
  <c r="M11" i="2"/>
  <c r="N11" i="2" s="1"/>
  <c r="O11" i="2" s="1"/>
  <c r="M11" i="5"/>
  <c r="N11" i="5" s="1"/>
  <c r="M11" i="4"/>
  <c r="N10" i="4"/>
  <c r="O10" i="4" s="1"/>
  <c r="E8" i="2"/>
  <c r="F8" i="2" s="1"/>
  <c r="E7" i="2"/>
  <c r="F7" i="2" s="1"/>
  <c r="G7" i="2" s="1"/>
  <c r="E8" i="4"/>
  <c r="F8" i="4" s="1"/>
  <c r="E7" i="4"/>
  <c r="F7" i="4" s="1"/>
  <c r="G7" i="4" s="1"/>
  <c r="C4" i="4"/>
  <c r="H4" i="4" s="1"/>
  <c r="C8" i="2"/>
  <c r="B8" i="2" s="1"/>
  <c r="C8" i="5"/>
  <c r="B8" i="5"/>
  <c r="E8" i="5"/>
  <c r="F8" i="5" s="1"/>
  <c r="E7" i="5"/>
  <c r="F7" i="5" s="1"/>
  <c r="G7" i="5" s="1"/>
  <c r="B8" i="4" l="1"/>
  <c r="N2" i="5"/>
  <c r="O2" i="5" s="1"/>
  <c r="J8" i="5"/>
  <c r="O11" i="5"/>
  <c r="M12" i="4"/>
  <c r="N12" i="4" s="1"/>
  <c r="O12" i="4" s="1"/>
  <c r="N11" i="4"/>
  <c r="O11" i="4" s="1"/>
  <c r="H8" i="2"/>
  <c r="I8" i="2" s="1"/>
  <c r="J8" i="2"/>
  <c r="G8" i="2"/>
  <c r="J8" i="4"/>
  <c r="G8" i="4"/>
  <c r="H8" i="4"/>
  <c r="I8" i="4" s="1"/>
  <c r="B7" i="2"/>
  <c r="C7" i="2" s="1"/>
  <c r="G8" i="5"/>
  <c r="H8" i="5"/>
  <c r="I8" i="5" s="1"/>
  <c r="M12" i="5" l="1"/>
  <c r="N12" i="5" s="1"/>
  <c r="O12" i="5" s="1"/>
  <c r="B7" i="5"/>
  <c r="C7" i="5" s="1"/>
</calcChain>
</file>

<file path=xl/sharedStrings.xml><?xml version="1.0" encoding="utf-8"?>
<sst xmlns="http://schemas.openxmlformats.org/spreadsheetml/2006/main" count="108" uniqueCount="53">
  <si>
    <t>Parameters</t>
  </si>
  <si>
    <t>IHS Units</t>
  </si>
  <si>
    <t>Values</t>
  </si>
  <si>
    <t>Output</t>
  </si>
  <si>
    <t>Price</t>
  </si>
  <si>
    <t>IHS(P)</t>
  </si>
  <si>
    <t>Anti-IHS(Q)</t>
  </si>
  <si>
    <t>IHS(Q)</t>
  </si>
  <si>
    <t>α</t>
  </si>
  <si>
    <r>
      <rPr>
        <sz val="11"/>
        <color theme="1"/>
        <rFont val="Calibri"/>
        <family val="2"/>
        <scheme val="minor"/>
      </rPr>
      <t xml:space="preserve">Elasticity </t>
    </r>
    <r>
      <rPr>
        <sz val="10"/>
        <color theme="1"/>
        <rFont val="Calibri"/>
        <family val="2"/>
        <scheme val="minor"/>
      </rPr>
      <t xml:space="preserve">
</t>
    </r>
    <r>
      <rPr>
        <sz val="8"/>
        <color theme="1"/>
        <rFont val="Calibri"/>
        <family val="2"/>
        <scheme val="minor"/>
      </rPr>
      <t>(Rel Q change/Rel P change)</t>
    </r>
  </si>
  <si>
    <t>IHS Slope</t>
  </si>
  <si>
    <t>Difference</t>
  </si>
  <si>
    <t>Difference From -1</t>
  </si>
  <si>
    <r>
      <t>P</t>
    </r>
    <r>
      <rPr>
        <b/>
        <vertAlign val="subscript"/>
        <sz val="16"/>
        <color theme="1"/>
        <rFont val="Calibri"/>
        <family val="2"/>
        <scheme val="minor"/>
      </rPr>
      <t>max</t>
    </r>
  </si>
  <si>
    <t>(Rel Q change/Rel P change)</t>
  </si>
  <si>
    <t>Approx Point Elasticity</t>
  </si>
  <si>
    <r>
      <t>O</t>
    </r>
    <r>
      <rPr>
        <b/>
        <vertAlign val="subscript"/>
        <sz val="16"/>
        <color theme="1"/>
        <rFont val="Calibri"/>
        <family val="2"/>
        <scheme val="minor"/>
      </rPr>
      <t>max</t>
    </r>
  </si>
  <si>
    <r>
      <t>Q</t>
    </r>
    <r>
      <rPr>
        <b/>
        <vertAlign val="subscript"/>
        <sz val="14"/>
        <color theme="1"/>
        <rFont val="Calibri"/>
        <family val="2"/>
        <scheme val="minor"/>
      </rPr>
      <t>0</t>
    </r>
  </si>
  <si>
    <r>
      <t>Output O</t>
    </r>
    <r>
      <rPr>
        <vertAlign val="subscript"/>
        <sz val="11"/>
        <color theme="1"/>
        <rFont val="Calibri"/>
        <family val="2"/>
        <scheme val="minor"/>
      </rPr>
      <t>max</t>
    </r>
  </si>
  <si>
    <t>Check Value-Omax</t>
  </si>
  <si>
    <r>
      <t>Q at P</t>
    </r>
    <r>
      <rPr>
        <b/>
        <vertAlign val="subscript"/>
        <sz val="12"/>
        <color theme="1"/>
        <rFont val="Calibri"/>
        <family val="2"/>
        <scheme val="minor"/>
      </rPr>
      <t>max</t>
    </r>
  </si>
  <si>
    <t xml:space="preserve">α </t>
  </si>
  <si>
    <t>(normalized)</t>
  </si>
  <si>
    <t>normalized</t>
  </si>
  <si>
    <t>non-normalized</t>
  </si>
  <si>
    <r>
      <t>P</t>
    </r>
    <r>
      <rPr>
        <b/>
        <vertAlign val="subscript"/>
        <sz val="16"/>
        <color theme="1"/>
        <rFont val="Calibri"/>
        <family val="2"/>
        <scheme val="minor"/>
      </rPr>
      <t>max</t>
    </r>
    <r>
      <rPr>
        <b/>
        <sz val="16"/>
        <color theme="1"/>
        <rFont val="Calibri"/>
        <family val="2"/>
        <scheme val="minor"/>
      </rPr>
      <t xml:space="preserve"> and O</t>
    </r>
    <r>
      <rPr>
        <b/>
        <vertAlign val="subscript"/>
        <sz val="16"/>
        <color theme="1"/>
        <rFont val="Calibri"/>
        <family val="2"/>
        <scheme val="minor"/>
      </rPr>
      <t>max</t>
    </r>
    <r>
      <rPr>
        <b/>
        <sz val="16"/>
        <color theme="1"/>
        <rFont val="Calibri"/>
        <family val="2"/>
        <scheme val="minor"/>
      </rPr>
      <t xml:space="preserve"> calculator for the ZBE demand equation using IHS scaling, (Gilroy, et al., 2020).
This version is for ZBE with non-normalized Alpha (</t>
    </r>
    <r>
      <rPr>
        <b/>
        <sz val="16"/>
        <color theme="1"/>
        <rFont val="Calibri"/>
        <family val="2"/>
      </rPr>
      <t>α</t>
    </r>
    <r>
      <rPr>
        <b/>
        <sz val="16"/>
        <color theme="1"/>
        <rFont val="Calibri"/>
        <family val="2"/>
        <scheme val="minor"/>
      </rPr>
      <t>).</t>
    </r>
  </si>
  <si>
    <r>
      <t>The non-normalized α is derived by dividing by IHS(Q</t>
    </r>
    <r>
      <rPr>
        <vertAlign val="subscript"/>
        <sz val="12"/>
        <color theme="1"/>
        <rFont val="Calibri"/>
        <family val="2"/>
        <scheme val="minor"/>
      </rPr>
      <t>0</t>
    </r>
    <r>
      <rPr>
        <sz val="12"/>
        <color theme="1"/>
        <rFont val="Calibri"/>
        <family val="2"/>
        <scheme val="minor"/>
      </rPr>
      <t>)</t>
    </r>
  </si>
  <si>
    <r>
      <t>The normalized α is derived by multiplying by IHS(Q</t>
    </r>
    <r>
      <rPr>
        <vertAlign val="subscript"/>
        <sz val="12"/>
        <color theme="1"/>
        <rFont val="Calibri"/>
        <family val="2"/>
        <scheme val="minor"/>
      </rPr>
      <t>0</t>
    </r>
    <r>
      <rPr>
        <sz val="12"/>
        <color theme="1"/>
        <rFont val="Calibri"/>
        <family val="2"/>
        <scheme val="minor"/>
      </rPr>
      <t>)</t>
    </r>
  </si>
  <si>
    <r>
      <t>Copy values of Q</t>
    </r>
    <r>
      <rPr>
        <vertAlign val="subscript"/>
        <sz val="12"/>
        <color theme="1"/>
        <rFont val="Calibri"/>
        <family val="2"/>
        <scheme val="minor"/>
      </rPr>
      <t>0</t>
    </r>
    <r>
      <rPr>
        <sz val="12"/>
        <color theme="1"/>
        <rFont val="Calibri"/>
        <family val="2"/>
        <scheme val="minor"/>
      </rPr>
      <t xml:space="preserve"> and α to C3 and C4
Use the Solver to maximize O</t>
    </r>
    <r>
      <rPr>
        <vertAlign val="subscript"/>
        <sz val="12"/>
        <color theme="1"/>
        <rFont val="Calibri"/>
        <family val="2"/>
        <scheme val="minor"/>
      </rPr>
      <t>max</t>
    </r>
    <r>
      <rPr>
        <sz val="12"/>
        <color theme="1"/>
        <rFont val="Calibri"/>
        <family val="2"/>
        <scheme val="minor"/>
      </rPr>
      <t xml:space="preserve"> (C7) or minimize elasticity difference from -1 (J8)</t>
    </r>
  </si>
  <si>
    <t>Copy values of Q0 and α to C3 and C4
Use the Solver to maximize Omax (C7) or minimize elasticity difference from -1 (J8)</t>
  </si>
  <si>
    <t xml:space="preserve">Note: you can constrain Price (C6) in the solver to remain within the range of actual data. </t>
  </si>
  <si>
    <t>k</t>
  </si>
  <si>
    <t>log10 Units</t>
  </si>
  <si>
    <t>Log(Q)</t>
  </si>
  <si>
    <t>Copy values of Q0,k, and α to C3, C4, C5
Use the Solver to maximize Omax (C7) or minimize elasticity difference from -1 (J8)</t>
  </si>
  <si>
    <r>
      <t>P</t>
    </r>
    <r>
      <rPr>
        <b/>
        <vertAlign val="subscript"/>
        <sz val="16"/>
        <color theme="1"/>
        <rFont val="Calibri"/>
        <family val="2"/>
        <scheme val="minor"/>
      </rPr>
      <t>max</t>
    </r>
    <r>
      <rPr>
        <b/>
        <sz val="16"/>
        <color theme="1"/>
        <rFont val="Calibri"/>
        <family val="2"/>
        <scheme val="minor"/>
      </rPr>
      <t xml:space="preserve"> and O</t>
    </r>
    <r>
      <rPr>
        <b/>
        <vertAlign val="subscript"/>
        <sz val="16"/>
        <color theme="1"/>
        <rFont val="Calibri"/>
        <family val="2"/>
        <scheme val="minor"/>
      </rPr>
      <t>max</t>
    </r>
    <r>
      <rPr>
        <b/>
        <sz val="16"/>
        <color theme="1"/>
        <rFont val="Calibri"/>
        <family val="2"/>
        <scheme val="minor"/>
      </rPr>
      <t xml:space="preserve"> calculator for the Exponential Demand equation (Hursh and Silberberg, 2008).</t>
    </r>
  </si>
  <si>
    <t>EV=</t>
  </si>
  <si>
    <t>1/α =</t>
  </si>
  <si>
    <t>=1/(100*α)</t>
  </si>
  <si>
    <t>Q</t>
  </si>
  <si>
    <t>Log Elasticity</t>
  </si>
  <si>
    <t>Elasticity using log units</t>
  </si>
  <si>
    <t>Pmax</t>
  </si>
  <si>
    <t xml:space="preserve">Note: you can constrain Price (C6) in the solver to remain within the range of actual data. 
Note: you can constrain Price (C6) in the solver to remain within the range of actual data. </t>
  </si>
  <si>
    <t>Non-normalized:</t>
  </si>
  <si>
    <t>Normalized:</t>
  </si>
  <si>
    <r>
      <t>P</t>
    </r>
    <r>
      <rPr>
        <b/>
        <vertAlign val="subscript"/>
        <sz val="16"/>
        <color theme="1"/>
        <rFont val="Calibri"/>
        <family val="2"/>
        <scheme val="minor"/>
      </rPr>
      <t>max</t>
    </r>
    <r>
      <rPr>
        <b/>
        <sz val="16"/>
        <color theme="1"/>
        <rFont val="Calibri"/>
        <family val="2"/>
        <scheme val="minor"/>
      </rPr>
      <t xml:space="preserve"> and O</t>
    </r>
    <r>
      <rPr>
        <b/>
        <vertAlign val="subscript"/>
        <sz val="16"/>
        <color theme="1"/>
        <rFont val="Calibri"/>
        <family val="2"/>
        <scheme val="minor"/>
      </rPr>
      <t>max</t>
    </r>
    <r>
      <rPr>
        <b/>
        <sz val="16"/>
        <color theme="1"/>
        <rFont val="Calibri"/>
        <family val="2"/>
        <scheme val="minor"/>
      </rPr>
      <t xml:space="preserve"> calculator for the ZBEn demand equation using IHS scaling, (Gilroy, et al., 2020)
This version is for ZBE with normalized Alpha (α).</t>
    </r>
  </si>
  <si>
    <t>Steps x</t>
  </si>
  <si>
    <t>Step x</t>
  </si>
  <si>
    <t>1/(100*α*k^1.5)</t>
  </si>
  <si>
    <t>(Pmax*Q0)/100</t>
  </si>
  <si>
    <t>Normalized EV=</t>
  </si>
  <si>
    <t>=1/(100*α*Q0)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</si>
</sst>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_);_(* \(#,##0.00\);_(* &quot;-&quot;??_);_(@_)"/>
    <numFmt numFmtId="165" formatCode="_(* #,##0.00000_);_(* \(#,##0.00000\);_(* &quot;-&quot;??_);_(@_)"/>
    <numFmt numFmtId="166" formatCode="0.00000"/>
    <numFmt numFmtId="167" formatCode="0.0000"/>
    <numFmt numFmtId="168" formatCode="0.000000"/>
    <numFmt numFmtId="169" formatCode="0.0000000"/>
    <numFmt numFmtId="170" formatCode="_(* #,##0.000_);_(* \(#,##0.000\);_(* &quot;-&quot;??_);_(@_)"/>
    <numFmt numFmtId="171" formatCode="_(* #,##0.0000000_);_(* \(#,##0.0000000\);_(* &quot;-&quot;??_);_(@_)"/>
  </numFmts>
  <fonts count="22" x14ac:knownFonts="1">
    <font>
      <sz val="11"/>
      <color theme="1"/>
      <name val="Calibri"/>
      <family val="2"/>
      <scheme val="minor"/>
    </font>
    <font>
      <sz val="10"/>
      <name val="Arial"/>
      <family val="2"/>
    </font>
    <font>
      <b/>
      <sz val="10"/>
      <name val="Arial"/>
      <family val="2"/>
    </font>
    <font>
      <b/>
      <sz val="11"/>
      <color theme="1"/>
      <name val="Calibri"/>
      <family val="2"/>
      <scheme val="minor"/>
    </font>
    <font>
      <b/>
      <sz val="14"/>
      <color theme="1"/>
      <name val="Calibri"/>
      <family val="2"/>
      <scheme val="minor"/>
    </font>
    <font>
      <b/>
      <vertAlign val="subscript"/>
      <sz val="14"/>
      <color theme="1"/>
      <name val="Calibri"/>
      <family val="2"/>
      <scheme val="minor"/>
    </font>
    <font>
      <sz val="10"/>
      <color theme="1"/>
      <name val="Calibri"/>
      <family val="2"/>
      <scheme val="minor"/>
    </font>
    <font>
      <sz val="8"/>
      <color theme="1"/>
      <name val="Calibri"/>
      <family val="2"/>
      <scheme val="minor"/>
    </font>
    <font>
      <sz val="11"/>
      <color theme="1"/>
      <name val="Calibri"/>
      <family val="2"/>
      <scheme val="minor"/>
    </font>
    <font>
      <sz val="12"/>
      <color theme="1"/>
      <name val="Calibri"/>
      <family val="2"/>
      <scheme val="minor"/>
    </font>
    <font>
      <b/>
      <sz val="16"/>
      <color theme="1"/>
      <name val="Calibri"/>
      <family val="2"/>
      <scheme val="minor"/>
    </font>
    <font>
      <b/>
      <vertAlign val="subscript"/>
      <sz val="16"/>
      <color theme="1"/>
      <name val="Calibri"/>
      <family val="2"/>
      <scheme val="minor"/>
    </font>
    <font>
      <vertAlign val="subscript"/>
      <sz val="12"/>
      <color theme="1"/>
      <name val="Calibri"/>
      <family val="2"/>
      <scheme val="minor"/>
    </font>
    <font>
      <b/>
      <sz val="12"/>
      <color theme="1"/>
      <name val="Calibri"/>
      <family val="2"/>
      <scheme val="minor"/>
    </font>
    <font>
      <b/>
      <vertAlign val="subscript"/>
      <sz val="12"/>
      <color theme="1"/>
      <name val="Calibri"/>
      <family val="2"/>
      <scheme val="minor"/>
    </font>
    <font>
      <b/>
      <sz val="18"/>
      <color theme="1"/>
      <name val="Calibri"/>
      <family val="2"/>
    </font>
    <font>
      <vertAlign val="subscript"/>
      <sz val="11"/>
      <color theme="1"/>
      <name val="Calibri"/>
      <family val="2"/>
      <scheme val="minor"/>
    </font>
    <font>
      <sz val="11"/>
      <color theme="0" tint="-4.9989318521683403E-2"/>
      <name val="Calibri"/>
      <family val="2"/>
      <scheme val="minor"/>
    </font>
    <font>
      <b/>
      <sz val="16"/>
      <color theme="1"/>
      <name val="Calibri"/>
      <family val="2"/>
    </font>
    <font>
      <b/>
      <sz val="12"/>
      <color theme="1"/>
      <name val="Calibri"/>
      <family val="2"/>
    </font>
    <font>
      <b/>
      <sz val="11"/>
      <color theme="1"/>
      <name val="Calibri"/>
      <family val="2"/>
    </font>
    <font>
      <sz val="1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s>
  <borders count="43">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164" fontId="8" fillId="0" borderId="0" applyFont="0" applyFill="0" applyBorder="0" applyAlignment="0" applyProtection="0"/>
  </cellStyleXfs>
  <cellXfs count="151">
    <xf numFmtId="0" fontId="0" fillId="0" borderId="0" xfId="0"/>
    <xf numFmtId="0" fontId="1" fillId="0" borderId="0" xfId="0" applyFont="1"/>
    <xf numFmtId="0" fontId="2" fillId="0" borderId="0" xfId="0" applyFont="1"/>
    <xf numFmtId="0" fontId="2" fillId="2" borderId="0" xfId="0" applyFont="1" applyFill="1"/>
    <xf numFmtId="0" fontId="1" fillId="2" borderId="0" xfId="0" applyFont="1" applyFill="1"/>
    <xf numFmtId="0" fontId="0" fillId="2" borderId="0" xfId="0" applyFill="1"/>
    <xf numFmtId="0" fontId="0" fillId="5" borderId="3" xfId="0" applyFill="1" applyBorder="1" applyAlignment="1">
      <alignment horizontal="center"/>
    </xf>
    <xf numFmtId="0" fontId="0" fillId="5" borderId="3" xfId="0" quotePrefix="1" applyFill="1" applyBorder="1" applyAlignment="1">
      <alignment horizontal="center"/>
    </xf>
    <xf numFmtId="0" fontId="6" fillId="5" borderId="3" xfId="0" applyFont="1" applyFill="1" applyBorder="1" applyAlignment="1">
      <alignment horizontal="center" wrapText="1"/>
    </xf>
    <xf numFmtId="0" fontId="0" fillId="0" borderId="0" xfId="0" applyAlignment="1">
      <alignment horizontal="center"/>
    </xf>
    <xf numFmtId="0" fontId="0" fillId="2" borderId="0" xfId="0" applyFill="1" applyAlignment="1">
      <alignment horizontal="center"/>
    </xf>
    <xf numFmtId="0" fontId="0" fillId="5" borderId="0" xfId="0" applyFill="1" applyAlignment="1">
      <alignment horizontal="center"/>
    </xf>
    <xf numFmtId="0" fontId="0" fillId="0" borderId="14" xfId="0" applyBorder="1"/>
    <xf numFmtId="0" fontId="0" fillId="0" borderId="15" xfId="0" applyBorder="1"/>
    <xf numFmtId="0" fontId="0" fillId="0" borderId="7" xfId="0" applyBorder="1"/>
    <xf numFmtId="0" fontId="0" fillId="0" borderId="8" xfId="0" applyBorder="1"/>
    <xf numFmtId="0" fontId="0" fillId="0" borderId="16" xfId="0" applyBorder="1"/>
    <xf numFmtId="0" fontId="0" fillId="0" borderId="17" xfId="0" applyBorder="1"/>
    <xf numFmtId="0" fontId="0" fillId="0" borderId="18" xfId="0" applyBorder="1"/>
    <xf numFmtId="0" fontId="10" fillId="4" borderId="4" xfId="0"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10" fillId="4" borderId="2" xfId="0" applyFont="1" applyFill="1" applyBorder="1" applyAlignment="1" applyProtection="1">
      <alignment horizontal="center" vertical="center"/>
      <protection locked="0"/>
    </xf>
    <xf numFmtId="166" fontId="1" fillId="4" borderId="21" xfId="0" applyNumberFormat="1" applyFont="1" applyFill="1" applyBorder="1" applyAlignment="1">
      <alignment horizontal="center"/>
    </xf>
    <xf numFmtId="0" fontId="1" fillId="4" borderId="10" xfId="0" applyFont="1" applyFill="1" applyBorder="1" applyAlignment="1">
      <alignment horizontal="center"/>
    </xf>
    <xf numFmtId="0" fontId="0" fillId="4" borderId="10" xfId="0" applyFill="1" applyBorder="1" applyAlignment="1">
      <alignment horizontal="center"/>
    </xf>
    <xf numFmtId="0" fontId="0" fillId="4" borderId="11" xfId="0" applyFill="1" applyBorder="1" applyAlignment="1">
      <alignment horizontal="center"/>
    </xf>
    <xf numFmtId="2" fontId="4" fillId="3" borderId="19" xfId="0" applyNumberFormat="1" applyFont="1" applyFill="1" applyBorder="1" applyAlignment="1">
      <alignment horizontal="center" vertical="center"/>
    </xf>
    <xf numFmtId="0" fontId="4" fillId="4" borderId="2" xfId="0" applyFont="1" applyFill="1" applyBorder="1" applyAlignment="1" applyProtection="1">
      <alignment horizontal="center"/>
      <protection locked="0"/>
    </xf>
    <xf numFmtId="0" fontId="3" fillId="5" borderId="19" xfId="0" applyFont="1" applyFill="1" applyBorder="1" applyAlignment="1" applyProtection="1">
      <alignment horizontal="center"/>
      <protection locked="0"/>
    </xf>
    <xf numFmtId="0" fontId="0" fillId="4" borderId="2" xfId="0" applyFill="1" applyBorder="1"/>
    <xf numFmtId="0" fontId="0" fillId="4" borderId="2" xfId="0" applyFill="1" applyBorder="1" applyAlignment="1">
      <alignment vertical="center"/>
    </xf>
    <xf numFmtId="0" fontId="0" fillId="4" borderId="19" xfId="0" applyFill="1" applyBorder="1" applyAlignment="1">
      <alignment vertical="center"/>
    </xf>
    <xf numFmtId="0" fontId="4" fillId="4" borderId="23" xfId="0" applyFont="1" applyFill="1" applyBorder="1" applyAlignment="1" applyProtection="1">
      <alignment horizontal="center"/>
      <protection locked="0"/>
    </xf>
    <xf numFmtId="0" fontId="19" fillId="4" borderId="19" xfId="0" applyFont="1" applyFill="1" applyBorder="1" applyAlignment="1" applyProtection="1">
      <alignment horizontal="center" vertical="top" wrapText="1"/>
      <protection locked="0"/>
    </xf>
    <xf numFmtId="0" fontId="15" fillId="4" borderId="4" xfId="0" applyFont="1" applyFill="1" applyBorder="1" applyAlignment="1" applyProtection="1">
      <alignment horizontal="center"/>
      <protection locked="0"/>
    </xf>
    <xf numFmtId="0" fontId="3" fillId="5" borderId="20" xfId="0" applyFont="1" applyFill="1" applyBorder="1" applyAlignment="1" applyProtection="1">
      <alignment horizontal="center"/>
      <protection locked="0"/>
    </xf>
    <xf numFmtId="0" fontId="0" fillId="4" borderId="13" xfId="0" applyFill="1" applyBorder="1"/>
    <xf numFmtId="0" fontId="0" fillId="5" borderId="24" xfId="0" applyFill="1" applyBorder="1" applyAlignment="1">
      <alignment horizontal="center"/>
    </xf>
    <xf numFmtId="0" fontId="0" fillId="5" borderId="25" xfId="0" quotePrefix="1" applyFill="1" applyBorder="1" applyAlignment="1">
      <alignment horizontal="center"/>
    </xf>
    <xf numFmtId="0" fontId="0" fillId="5" borderId="25" xfId="0" applyFill="1" applyBorder="1" applyAlignment="1">
      <alignment horizontal="center"/>
    </xf>
    <xf numFmtId="0" fontId="0" fillId="5" borderId="26" xfId="0" applyFill="1" applyBorder="1" applyAlignment="1">
      <alignment horizontal="center"/>
    </xf>
    <xf numFmtId="0" fontId="0" fillId="5" borderId="27" xfId="0" applyFill="1" applyBorder="1" applyAlignment="1">
      <alignment horizontal="center" wrapText="1"/>
    </xf>
    <xf numFmtId="0" fontId="0" fillId="5" borderId="28" xfId="0" applyFill="1" applyBorder="1" applyAlignment="1">
      <alignment horizontal="center" vertical="center" wrapText="1"/>
    </xf>
    <xf numFmtId="0" fontId="20" fillId="4" borderId="19" xfId="0" applyFont="1" applyFill="1" applyBorder="1" applyAlignment="1" applyProtection="1">
      <alignment horizontal="center" vertical="top"/>
      <protection locked="0"/>
    </xf>
    <xf numFmtId="0" fontId="3" fillId="5" borderId="22" xfId="0" applyFont="1" applyFill="1" applyBorder="1" applyAlignment="1" applyProtection="1">
      <alignment horizontal="center"/>
      <protection locked="0"/>
    </xf>
    <xf numFmtId="2" fontId="4" fillId="3" borderId="29" xfId="0" applyNumberFormat="1" applyFont="1" applyFill="1" applyBorder="1" applyAlignment="1" applyProtection="1">
      <alignment horizontal="center" vertical="center"/>
      <protection locked="0"/>
    </xf>
    <xf numFmtId="2" fontId="4" fillId="3" borderId="22" xfId="0" applyNumberFormat="1" applyFont="1" applyFill="1" applyBorder="1" applyAlignment="1">
      <alignment horizontal="center" vertical="center"/>
    </xf>
    <xf numFmtId="0" fontId="3" fillId="5" borderId="1" xfId="0" applyFont="1" applyFill="1" applyBorder="1" applyAlignment="1" applyProtection="1">
      <alignment horizontal="center"/>
      <protection locked="0"/>
    </xf>
    <xf numFmtId="0" fontId="20" fillId="4" borderId="4" xfId="0" applyFont="1" applyFill="1" applyBorder="1" applyAlignment="1" applyProtection="1">
      <alignment horizontal="center" vertical="center"/>
      <protection locked="0"/>
    </xf>
    <xf numFmtId="0" fontId="17" fillId="0" borderId="0" xfId="0" applyFont="1"/>
    <xf numFmtId="0" fontId="17" fillId="0" borderId="18" xfId="0" applyFont="1" applyBorder="1" applyAlignment="1">
      <alignment horizontal="center"/>
    </xf>
    <xf numFmtId="168" fontId="0" fillId="6" borderId="2" xfId="0" quotePrefix="1" applyNumberFormat="1" applyFill="1" applyBorder="1" applyAlignment="1">
      <alignment horizontal="center"/>
    </xf>
    <xf numFmtId="0" fontId="0" fillId="6" borderId="2" xfId="0" quotePrefix="1" applyFill="1" applyBorder="1" applyAlignment="1">
      <alignment horizontal="center" vertical="top"/>
    </xf>
    <xf numFmtId="168" fontId="1" fillId="0" borderId="0" xfId="0" applyNumberFormat="1" applyFont="1" applyProtection="1">
      <protection locked="0"/>
    </xf>
    <xf numFmtId="168" fontId="1" fillId="4" borderId="21" xfId="0" applyNumberFormat="1" applyFont="1" applyFill="1" applyBorder="1" applyAlignment="1">
      <alignment horizontal="center"/>
    </xf>
    <xf numFmtId="169" fontId="1" fillId="0" borderId="19" xfId="0" applyNumberFormat="1" applyFont="1" applyBorder="1" applyProtection="1">
      <protection locked="0"/>
    </xf>
    <xf numFmtId="168" fontId="0" fillId="4" borderId="13" xfId="0" quotePrefix="1" applyNumberFormat="1" applyFill="1" applyBorder="1" applyAlignment="1">
      <alignment horizontal="center"/>
    </xf>
    <xf numFmtId="0" fontId="0" fillId="4" borderId="13" xfId="0" quotePrefix="1" applyFill="1" applyBorder="1" applyAlignment="1">
      <alignment horizontal="center" vertical="top"/>
    </xf>
    <xf numFmtId="0" fontId="13" fillId="4" borderId="23" xfId="0" applyFont="1" applyFill="1" applyBorder="1" applyAlignment="1" applyProtection="1">
      <alignment horizontal="center"/>
      <protection locked="0"/>
    </xf>
    <xf numFmtId="167" fontId="0" fillId="4" borderId="31" xfId="0" applyNumberFormat="1" applyFill="1" applyBorder="1" applyAlignment="1">
      <alignment horizontal="center"/>
    </xf>
    <xf numFmtId="168" fontId="0" fillId="4" borderId="4" xfId="0" applyNumberFormat="1" applyFill="1" applyBorder="1" applyAlignment="1">
      <alignment horizontal="center"/>
    </xf>
    <xf numFmtId="168" fontId="1" fillId="4" borderId="31" xfId="0" applyNumberFormat="1" applyFont="1" applyFill="1" applyBorder="1" applyAlignment="1">
      <alignment horizontal="center"/>
    </xf>
    <xf numFmtId="0" fontId="1" fillId="4" borderId="32" xfId="0" applyFont="1" applyFill="1" applyBorder="1" applyAlignment="1">
      <alignment horizontal="center"/>
    </xf>
    <xf numFmtId="0" fontId="0" fillId="4" borderId="32" xfId="0" applyFill="1" applyBorder="1" applyAlignment="1">
      <alignment horizontal="center"/>
    </xf>
    <xf numFmtId="0" fontId="0" fillId="4" borderId="30" xfId="0" applyFill="1" applyBorder="1" applyAlignment="1">
      <alignment horizontal="center"/>
    </xf>
    <xf numFmtId="0" fontId="0" fillId="5" borderId="26" xfId="0" applyFill="1" applyBorder="1" applyAlignment="1">
      <alignment horizontal="center" vertical="center" wrapText="1"/>
    </xf>
    <xf numFmtId="167" fontId="0" fillId="4" borderId="32" xfId="0" applyNumberFormat="1" applyFill="1" applyBorder="1" applyAlignment="1">
      <alignment horizontal="center"/>
    </xf>
    <xf numFmtId="0" fontId="0" fillId="0" borderId="17" xfId="0" applyBorder="1" applyAlignment="1">
      <alignment horizontal="right"/>
    </xf>
    <xf numFmtId="2" fontId="4" fillId="3" borderId="19" xfId="0" applyNumberFormat="1" applyFont="1" applyFill="1" applyBorder="1" applyAlignment="1" applyProtection="1">
      <alignment horizontal="center" vertical="center"/>
      <protection locked="0"/>
    </xf>
    <xf numFmtId="166" fontId="3" fillId="3" borderId="33" xfId="0" applyNumberFormat="1" applyFont="1" applyFill="1" applyBorder="1" applyAlignment="1">
      <alignment horizontal="center"/>
    </xf>
    <xf numFmtId="167" fontId="0" fillId="4" borderId="23" xfId="0" applyNumberFormat="1" applyFill="1" applyBorder="1" applyAlignment="1">
      <alignment horizontal="center"/>
    </xf>
    <xf numFmtId="166" fontId="1" fillId="4" borderId="31" xfId="0" applyNumberFormat="1" applyFont="1" applyFill="1" applyBorder="1" applyAlignment="1">
      <alignment horizontal="center"/>
    </xf>
    <xf numFmtId="49" fontId="21" fillId="4" borderId="0" xfId="0" applyNumberFormat="1" applyFont="1" applyFill="1" applyAlignment="1" applyProtection="1">
      <alignment horizontal="center" vertical="top"/>
      <protection locked="0"/>
    </xf>
    <xf numFmtId="0" fontId="0" fillId="4" borderId="12" xfId="0" quotePrefix="1" applyFill="1" applyBorder="1" applyAlignment="1">
      <alignment horizontal="center" vertical="top"/>
    </xf>
    <xf numFmtId="165" fontId="3" fillId="3" borderId="34" xfId="1" applyNumberFormat="1" applyFont="1" applyFill="1" applyBorder="1" applyProtection="1"/>
    <xf numFmtId="168" fontId="1" fillId="4" borderId="37" xfId="0" applyNumberFormat="1" applyFont="1" applyFill="1" applyBorder="1" applyAlignment="1">
      <alignment horizontal="center"/>
    </xf>
    <xf numFmtId="166" fontId="3" fillId="3" borderId="37" xfId="0" applyNumberFormat="1" applyFont="1" applyFill="1" applyBorder="1" applyAlignment="1">
      <alignment horizontal="center"/>
    </xf>
    <xf numFmtId="165" fontId="3" fillId="3" borderId="38" xfId="1" applyNumberFormat="1" applyFont="1" applyFill="1" applyBorder="1" applyProtection="1"/>
    <xf numFmtId="0" fontId="4" fillId="4" borderId="39" xfId="0" applyFont="1" applyFill="1" applyBorder="1" applyAlignment="1" applyProtection="1">
      <alignment horizontal="center"/>
      <protection locked="0"/>
    </xf>
    <xf numFmtId="168" fontId="1" fillId="0" borderId="9" xfId="0" applyNumberFormat="1" applyFont="1" applyBorder="1" applyProtection="1">
      <protection locked="0"/>
    </xf>
    <xf numFmtId="0" fontId="4" fillId="4" borderId="40" xfId="0" applyFont="1" applyFill="1" applyBorder="1" applyAlignment="1" applyProtection="1">
      <alignment horizontal="center"/>
      <protection locked="0"/>
    </xf>
    <xf numFmtId="169" fontId="1" fillId="0" borderId="41" xfId="0" applyNumberFormat="1" applyFont="1" applyBorder="1" applyProtection="1">
      <protection locked="0"/>
    </xf>
    <xf numFmtId="0" fontId="0" fillId="0" borderId="42" xfId="0" applyBorder="1"/>
    <xf numFmtId="0" fontId="0" fillId="0" borderId="42" xfId="0" quotePrefix="1" applyBorder="1" applyAlignment="1">
      <alignment vertical="center"/>
    </xf>
    <xf numFmtId="0" fontId="0" fillId="4" borderId="2" xfId="0" quotePrefix="1" applyFill="1" applyBorder="1" applyAlignment="1">
      <alignment horizontal="center"/>
    </xf>
    <xf numFmtId="49" fontId="0" fillId="4" borderId="2" xfId="0" quotePrefix="1" applyNumberFormat="1" applyFill="1" applyBorder="1" applyAlignment="1">
      <alignment horizontal="center" vertical="top"/>
    </xf>
    <xf numFmtId="168" fontId="0" fillId="4" borderId="41" xfId="0" applyNumberFormat="1" applyFill="1" applyBorder="1" applyAlignment="1">
      <alignment horizontal="center"/>
    </xf>
    <xf numFmtId="0" fontId="0" fillId="0" borderId="42" xfId="0" applyBorder="1" applyAlignment="1">
      <alignment horizontal="right"/>
    </xf>
    <xf numFmtId="0" fontId="0" fillId="0" borderId="42" xfId="0" quotePrefix="1" applyBorder="1" applyAlignment="1">
      <alignment horizontal="center" vertical="center"/>
    </xf>
    <xf numFmtId="0" fontId="9" fillId="0" borderId="42" xfId="0" applyFont="1" applyBorder="1" applyAlignment="1" applyProtection="1">
      <alignment horizontal="left" vertical="center" wrapText="1"/>
      <protection locked="0"/>
    </xf>
    <xf numFmtId="0" fontId="9" fillId="0" borderId="42" xfId="0" applyFont="1" applyBorder="1" applyAlignment="1">
      <alignment horizontal="center" vertical="center" wrapText="1"/>
    </xf>
    <xf numFmtId="0" fontId="9" fillId="0" borderId="18" xfId="0" applyFont="1" applyBorder="1" applyAlignment="1" applyProtection="1">
      <alignment horizontal="left" vertical="center" wrapText="1"/>
      <protection locked="0"/>
    </xf>
    <xf numFmtId="0" fontId="0" fillId="0" borderId="3" xfId="0" applyBorder="1"/>
    <xf numFmtId="168" fontId="0" fillId="0" borderId="0" xfId="0" applyNumberFormat="1" applyAlignment="1">
      <alignment horizontal="center"/>
    </xf>
    <xf numFmtId="0" fontId="0" fillId="0" borderId="20" xfId="0" applyBorder="1"/>
    <xf numFmtId="0" fontId="0" fillId="5" borderId="20" xfId="0" applyFill="1" applyBorder="1" applyAlignment="1">
      <alignment horizontal="center" vertical="center" wrapText="1"/>
    </xf>
    <xf numFmtId="0" fontId="0" fillId="4" borderId="20" xfId="0" applyFill="1" applyBorder="1" applyAlignment="1">
      <alignment horizontal="center" vertical="center"/>
    </xf>
    <xf numFmtId="166" fontId="0" fillId="4" borderId="16" xfId="0" applyNumberFormat="1" applyFill="1" applyBorder="1"/>
    <xf numFmtId="0" fontId="0" fillId="0" borderId="22" xfId="0" applyBorder="1"/>
    <xf numFmtId="2" fontId="0" fillId="0" borderId="0" xfId="0" applyNumberFormat="1"/>
    <xf numFmtId="0" fontId="3" fillId="0" borderId="17" xfId="0" applyFont="1" applyBorder="1" applyAlignment="1">
      <alignment horizontal="right"/>
    </xf>
    <xf numFmtId="2" fontId="0" fillId="0" borderId="18" xfId="0" applyNumberFormat="1" applyBorder="1"/>
    <xf numFmtId="0" fontId="3" fillId="0" borderId="8" xfId="0" applyFont="1" applyBorder="1" applyAlignment="1">
      <alignment horizontal="center"/>
    </xf>
    <xf numFmtId="0" fontId="3" fillId="0" borderId="9" xfId="0" applyFont="1" applyBorder="1" applyAlignment="1">
      <alignment horizontal="center"/>
    </xf>
    <xf numFmtId="0" fontId="3" fillId="0" borderId="36" xfId="0" applyFont="1" applyBorder="1" applyAlignment="1">
      <alignment horizontal="center"/>
    </xf>
    <xf numFmtId="0" fontId="3" fillId="0" borderId="29" xfId="0" applyFont="1" applyBorder="1" applyAlignment="1">
      <alignment horizontal="center"/>
    </xf>
    <xf numFmtId="0" fontId="3" fillId="0" borderId="35" xfId="0" applyFont="1" applyBorder="1" applyAlignment="1">
      <alignment horizontal="center"/>
    </xf>
    <xf numFmtId="166" fontId="0" fillId="4" borderId="13" xfId="0" applyNumberFormat="1" applyFill="1" applyBorder="1"/>
    <xf numFmtId="0" fontId="3" fillId="0" borderId="7" xfId="0" applyFont="1" applyBorder="1" applyAlignment="1">
      <alignment horizontal="center"/>
    </xf>
    <xf numFmtId="168" fontId="0" fillId="0" borderId="3" xfId="0" applyNumberFormat="1" applyBorder="1" applyAlignment="1">
      <alignment horizontal="center"/>
    </xf>
    <xf numFmtId="167" fontId="0" fillId="4" borderId="16" xfId="0" applyNumberFormat="1" applyFill="1" applyBorder="1"/>
    <xf numFmtId="168" fontId="0" fillId="0" borderId="18" xfId="0" applyNumberFormat="1" applyBorder="1" applyAlignment="1">
      <alignment horizontal="center"/>
    </xf>
    <xf numFmtId="164" fontId="0" fillId="0" borderId="0" xfId="1" applyFont="1" applyBorder="1"/>
    <xf numFmtId="164" fontId="0" fillId="0" borderId="3" xfId="1" applyFont="1" applyBorder="1"/>
    <xf numFmtId="164" fontId="0" fillId="0" borderId="18" xfId="1" applyFont="1" applyBorder="1"/>
    <xf numFmtId="170" fontId="0" fillId="0" borderId="0" xfId="1" applyNumberFormat="1" applyFont="1" applyBorder="1"/>
    <xf numFmtId="170" fontId="0" fillId="0" borderId="3" xfId="1" applyNumberFormat="1" applyFont="1" applyBorder="1"/>
    <xf numFmtId="170" fontId="0" fillId="0" borderId="18" xfId="1" applyNumberFormat="1" applyFont="1" applyBorder="1"/>
    <xf numFmtId="0" fontId="0" fillId="4" borderId="14" xfId="0" applyFill="1" applyBorder="1"/>
    <xf numFmtId="0" fontId="9" fillId="0" borderId="0" xfId="0" applyFont="1" applyAlignment="1" applyProtection="1">
      <alignment horizontal="center" wrapText="1"/>
      <protection locked="0"/>
    </xf>
    <xf numFmtId="0" fontId="9" fillId="0" borderId="0" xfId="0" applyFont="1" applyAlignment="1" applyProtection="1">
      <alignment horizontal="center"/>
      <protection locked="0"/>
    </xf>
    <xf numFmtId="0" fontId="3" fillId="0" borderId="13" xfId="0" applyFont="1" applyBorder="1" applyAlignment="1">
      <alignment horizontal="right"/>
    </xf>
    <xf numFmtId="0" fontId="3" fillId="0" borderId="42" xfId="0" applyFont="1" applyBorder="1" applyAlignment="1">
      <alignment horizontal="right"/>
    </xf>
    <xf numFmtId="2" fontId="0" fillId="0" borderId="42" xfId="0" applyNumberFormat="1" applyBorder="1"/>
    <xf numFmtId="164" fontId="0" fillId="0" borderId="18" xfId="1" quotePrefix="1" applyFont="1" applyBorder="1" applyAlignment="1">
      <alignment horizontal="center" vertical="center"/>
    </xf>
    <xf numFmtId="0" fontId="3" fillId="0" borderId="42" xfId="0" applyFont="1" applyBorder="1" applyAlignment="1">
      <alignment horizontal="right" vertical="center" wrapText="1"/>
    </xf>
    <xf numFmtId="0" fontId="3" fillId="0" borderId="42" xfId="0" applyFont="1" applyBorder="1" applyAlignment="1" applyProtection="1">
      <alignment horizontal="right" vertical="center" wrapText="1"/>
      <protection locked="0"/>
    </xf>
    <xf numFmtId="0" fontId="0" fillId="0" borderId="42" xfId="0" quotePrefix="1" applyBorder="1"/>
    <xf numFmtId="0" fontId="6" fillId="0" borderId="0" xfId="0" applyFont="1" applyAlignment="1" applyProtection="1">
      <alignment horizontal="center" wrapText="1"/>
      <protection locked="0"/>
    </xf>
    <xf numFmtId="0" fontId="0" fillId="0" borderId="0" xfId="0" applyAlignment="1" applyProtection="1">
      <alignment horizontal="center"/>
      <protection locked="0"/>
    </xf>
    <xf numFmtId="171" fontId="0" fillId="4" borderId="22" xfId="1" applyNumberFormat="1" applyFont="1" applyFill="1" applyBorder="1"/>
    <xf numFmtId="0" fontId="13" fillId="0" borderId="18" xfId="0" applyFont="1" applyBorder="1" applyAlignment="1">
      <alignment horizontal="right" vertical="center" wrapText="1"/>
    </xf>
    <xf numFmtId="0" fontId="3" fillId="0" borderId="18" xfId="0" applyFont="1" applyBorder="1" applyAlignment="1">
      <alignment horizontal="right"/>
    </xf>
    <xf numFmtId="0" fontId="0" fillId="4" borderId="13" xfId="0" applyFill="1" applyBorder="1" applyAlignment="1">
      <alignment horizontal="center" vertical="center"/>
    </xf>
    <xf numFmtId="0" fontId="0" fillId="4" borderId="12" xfId="0" applyFill="1" applyBorder="1" applyAlignment="1">
      <alignment horizontal="center" vertical="center"/>
    </xf>
    <xf numFmtId="0" fontId="9" fillId="0" borderId="8" xfId="0" applyFont="1" applyBorder="1" applyAlignment="1" applyProtection="1">
      <alignment horizontal="center" wrapText="1"/>
      <protection locked="0"/>
    </xf>
    <xf numFmtId="0" fontId="9" fillId="0" borderId="8" xfId="0" applyFont="1" applyBorder="1" applyAlignment="1" applyProtection="1">
      <alignment horizontal="center"/>
      <protection locked="0"/>
    </xf>
    <xf numFmtId="0" fontId="9" fillId="0" borderId="18" xfId="0" applyFont="1" applyBorder="1" applyAlignment="1" applyProtection="1">
      <alignment horizontal="center" vertical="center" wrapText="1"/>
      <protection locked="0"/>
    </xf>
    <xf numFmtId="0" fontId="9" fillId="0" borderId="8" xfId="0" applyFont="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protection locked="0"/>
    </xf>
    <xf numFmtId="0" fontId="9" fillId="0" borderId="0" xfId="0" applyFont="1" applyAlignment="1" applyProtection="1">
      <alignment horizontal="center" wrapText="1"/>
      <protection locked="0"/>
    </xf>
    <xf numFmtId="0" fontId="9" fillId="0" borderId="0" xfId="0" applyFont="1" applyAlignment="1" applyProtection="1">
      <alignment horizontal="center"/>
      <protection locked="0"/>
    </xf>
    <xf numFmtId="0" fontId="9" fillId="0" borderId="17"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0" fontId="9" fillId="0" borderId="0" xfId="0" applyFont="1" applyAlignment="1" applyProtection="1">
      <alignment horizontal="center" vertical="center"/>
      <protection locked="0"/>
    </xf>
    <xf numFmtId="0" fontId="10" fillId="0" borderId="35" xfId="0" applyFont="1" applyBorder="1" applyAlignment="1" applyProtection="1">
      <alignment horizontal="center" vertical="center" wrapText="1"/>
      <protection locked="0"/>
    </xf>
    <xf numFmtId="0" fontId="10" fillId="0" borderId="36" xfId="0" applyFont="1" applyBorder="1" applyAlignment="1" applyProtection="1">
      <alignment horizontal="center" vertical="center" wrapText="1"/>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'ZBEn Solver'!$O$1</c:f>
              <c:strCache>
                <c:ptCount val="1"/>
                <c:pt idx="0">
                  <c:v>Output</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'ZBEn Solver'!$L$2:$L$12</c:f>
              <c:numCache>
                <c:formatCode>General</c:formatCode>
                <c:ptCount val="11"/>
                <c:pt idx="0">
                  <c:v>1</c:v>
                </c:pt>
                <c:pt idx="1">
                  <c:v>2</c:v>
                </c:pt>
                <c:pt idx="2">
                  <c:v>4</c:v>
                </c:pt>
                <c:pt idx="3">
                  <c:v>8</c:v>
                </c:pt>
                <c:pt idx="4">
                  <c:v>16</c:v>
                </c:pt>
                <c:pt idx="5">
                  <c:v>32</c:v>
                </c:pt>
                <c:pt idx="6">
                  <c:v>64</c:v>
                </c:pt>
                <c:pt idx="7">
                  <c:v>128</c:v>
                </c:pt>
                <c:pt idx="8">
                  <c:v>256</c:v>
                </c:pt>
                <c:pt idx="9">
                  <c:v>512</c:v>
                </c:pt>
                <c:pt idx="10">
                  <c:v>1024</c:v>
                </c:pt>
              </c:numCache>
            </c:numRef>
          </c:xVal>
          <c:yVal>
            <c:numRef>
              <c:f>'ZBEn Solver'!$O$2:$O$12</c:f>
              <c:numCache>
                <c:formatCode>General</c:formatCode>
                <c:ptCount val="11"/>
                <c:pt idx="0">
                  <c:v>35.520631446374281</c:v>
                </c:pt>
                <c:pt idx="1">
                  <c:v>69.963796623334886</c:v>
                </c:pt>
                <c:pt idx="2">
                  <c:v>135.74152569182274</c:v>
                </c:pt>
                <c:pt idx="3">
                  <c:v>255.67825132450696</c:v>
                </c:pt>
                <c:pt idx="4">
                  <c:v>454.91189482270909</c:v>
                </c:pt>
                <c:pt idx="5">
                  <c:v>728.3687910544586</c:v>
                </c:pt>
                <c:pt idx="6">
                  <c:v>973.75636400553037</c:v>
                </c:pt>
                <c:pt idx="7">
                  <c:v>1001.3018444244453</c:v>
                </c:pt>
                <c:pt idx="8">
                  <c:v>771.23604086843079</c:v>
                </c:pt>
                <c:pt idx="9">
                  <c:v>421.02559567987487</c:v>
                </c:pt>
                <c:pt idx="10">
                  <c:v>91.573649583247089</c:v>
                </c:pt>
              </c:numCache>
            </c:numRef>
          </c:yVal>
          <c:smooth val="1"/>
          <c:extLst>
            <c:ext xmlns:c16="http://schemas.microsoft.com/office/drawing/2014/chart" uri="{C3380CC4-5D6E-409C-BE32-E72D297353CC}">
              <c16:uniqueId val="{00000000-2EA6-423D-962B-60E36DF755B1}"/>
            </c:ext>
          </c:extLst>
        </c:ser>
        <c:ser>
          <c:idx val="1"/>
          <c:order val="1"/>
          <c:tx>
            <c:v>Pmax/Omax</c:v>
          </c:tx>
          <c:spPr>
            <a:ln w="19050" cap="rnd">
              <a:solidFill>
                <a:schemeClr val="accent2"/>
              </a:solidFill>
              <a:round/>
            </a:ln>
            <a:effectLst/>
          </c:spPr>
          <c:marker>
            <c:symbol val="circle"/>
            <c:size val="5"/>
            <c:spPr>
              <a:solidFill>
                <a:schemeClr val="accent2"/>
              </a:solidFill>
              <a:ln w="9525">
                <a:solidFill>
                  <a:schemeClr val="accent2"/>
                </a:solidFill>
              </a:ln>
              <a:effectLst/>
            </c:spPr>
          </c:marker>
          <c:dLbls>
            <c:dLbl>
              <c:idx val="0"/>
              <c:layout>
                <c:manualLayout>
                  <c:x val="4.7586939371053417E-3"/>
                  <c:y val="-4.8617441507140688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D40-4D67-B13E-C3C42FC5D6DE}"/>
                </c:ext>
              </c:extLst>
            </c:dLbl>
            <c:dLbl>
              <c:idx val="1"/>
              <c:layout>
                <c:manualLayout>
                  <c:x val="1.1896734842763572E-2"/>
                  <c:y val="-2.73473108477666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D40-4D67-B13E-C3C42FC5D6DE}"/>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1"/>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'ZBEn Solver'!$L$13:$L$14</c:f>
              <c:numCache>
                <c:formatCode>0.00</c:formatCode>
                <c:ptCount val="2"/>
                <c:pt idx="0">
                  <c:v>96.887953411411587</c:v>
                </c:pt>
                <c:pt idx="1">
                  <c:v>96.88805341141159</c:v>
                </c:pt>
              </c:numCache>
            </c:numRef>
          </c:xVal>
          <c:yVal>
            <c:numRef>
              <c:f>'ZBEn Solver'!$O$13:$O$14</c:f>
              <c:numCache>
                <c:formatCode>General</c:formatCode>
                <c:ptCount val="2"/>
                <c:pt idx="0">
                  <c:v>0</c:v>
                </c:pt>
                <c:pt idx="1">
                  <c:v>1025.7174456533126</c:v>
                </c:pt>
              </c:numCache>
            </c:numRef>
          </c:yVal>
          <c:smooth val="1"/>
          <c:extLst>
            <c:ext xmlns:c16="http://schemas.microsoft.com/office/drawing/2014/chart" uri="{C3380CC4-5D6E-409C-BE32-E72D297353CC}">
              <c16:uniqueId val="{00000001-2EA6-423D-962B-60E36DF755B1}"/>
            </c:ext>
          </c:extLst>
        </c:ser>
        <c:dLbls>
          <c:showLegendKey val="0"/>
          <c:showVal val="0"/>
          <c:showCatName val="0"/>
          <c:showSerName val="0"/>
          <c:showPercent val="0"/>
          <c:showBubbleSize val="0"/>
        </c:dLbls>
        <c:axId val="352406095"/>
        <c:axId val="1814206511"/>
      </c:scatterChart>
      <c:valAx>
        <c:axId val="352406095"/>
        <c:scaling>
          <c:logBase val="10"/>
          <c:orientation val="minMax"/>
          <c:max val="10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14206511"/>
        <c:crosses val="autoZero"/>
        <c:crossBetween val="midCat"/>
      </c:valAx>
      <c:valAx>
        <c:axId val="1814206511"/>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2406095"/>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'ZBE Solver'!$O$1</c:f>
              <c:strCache>
                <c:ptCount val="1"/>
                <c:pt idx="0">
                  <c:v>Output</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'ZBE Solver'!$L$2:$L$12</c:f>
              <c:numCache>
                <c:formatCode>General</c:formatCode>
                <c:ptCount val="11"/>
                <c:pt idx="0">
                  <c:v>1</c:v>
                </c:pt>
                <c:pt idx="1">
                  <c:v>2</c:v>
                </c:pt>
                <c:pt idx="2">
                  <c:v>4</c:v>
                </c:pt>
                <c:pt idx="3">
                  <c:v>8</c:v>
                </c:pt>
                <c:pt idx="4">
                  <c:v>16</c:v>
                </c:pt>
                <c:pt idx="5">
                  <c:v>32</c:v>
                </c:pt>
                <c:pt idx="6">
                  <c:v>64</c:v>
                </c:pt>
                <c:pt idx="7">
                  <c:v>128</c:v>
                </c:pt>
                <c:pt idx="8">
                  <c:v>256</c:v>
                </c:pt>
                <c:pt idx="9">
                  <c:v>512</c:v>
                </c:pt>
                <c:pt idx="10">
                  <c:v>1024</c:v>
                </c:pt>
              </c:numCache>
            </c:numRef>
          </c:xVal>
          <c:yVal>
            <c:numRef>
              <c:f>'ZBE Solver'!$O$2:$O$12</c:f>
              <c:numCache>
                <c:formatCode>General</c:formatCode>
                <c:ptCount val="11"/>
                <c:pt idx="0">
                  <c:v>35.520631446374281</c:v>
                </c:pt>
                <c:pt idx="1">
                  <c:v>69.963796623334886</c:v>
                </c:pt>
                <c:pt idx="2">
                  <c:v>135.74152569182274</c:v>
                </c:pt>
                <c:pt idx="3">
                  <c:v>255.67825132450696</c:v>
                </c:pt>
                <c:pt idx="4">
                  <c:v>454.91189482270909</c:v>
                </c:pt>
                <c:pt idx="5">
                  <c:v>728.3687910544586</c:v>
                </c:pt>
                <c:pt idx="6">
                  <c:v>973.75636400553037</c:v>
                </c:pt>
                <c:pt idx="7">
                  <c:v>1001.3018444244453</c:v>
                </c:pt>
                <c:pt idx="8">
                  <c:v>771.23604086843079</c:v>
                </c:pt>
                <c:pt idx="9">
                  <c:v>421.02559567987487</c:v>
                </c:pt>
                <c:pt idx="10">
                  <c:v>91.573649583247089</c:v>
                </c:pt>
              </c:numCache>
            </c:numRef>
          </c:yVal>
          <c:smooth val="1"/>
          <c:extLst>
            <c:ext xmlns:c16="http://schemas.microsoft.com/office/drawing/2014/chart" uri="{C3380CC4-5D6E-409C-BE32-E72D297353CC}">
              <c16:uniqueId val="{00000000-14A3-4826-8A24-4527AD249746}"/>
            </c:ext>
          </c:extLst>
        </c:ser>
        <c:ser>
          <c:idx val="1"/>
          <c:order val="1"/>
          <c:tx>
            <c:v>Pmax/Omax</c:v>
          </c:tx>
          <c:spPr>
            <a:ln w="19050" cap="rnd">
              <a:solidFill>
                <a:schemeClr val="accent2"/>
              </a:solidFill>
              <a:round/>
            </a:ln>
            <a:effectLst/>
          </c:spPr>
          <c:marker>
            <c:symbol val="circle"/>
            <c:size val="5"/>
            <c:spPr>
              <a:solidFill>
                <a:schemeClr val="accent2"/>
              </a:solidFill>
              <a:ln w="9525">
                <a:solidFill>
                  <a:schemeClr val="accent2"/>
                </a:solidFill>
              </a:ln>
              <a:effectLst/>
            </c:spPr>
          </c:marker>
          <c:dLbls>
            <c:dLbl>
              <c:idx val="0"/>
              <c:layout>
                <c:manualLayout>
                  <c:x val="4.7520985472984415E-3"/>
                  <c:y val="-4.2482172659687456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48C-4F34-84A3-97A70DF0F2AA}"/>
                </c:ext>
              </c:extLst>
            </c:dLbl>
            <c:dLbl>
              <c:idx val="1"/>
              <c:layout>
                <c:manualLayout>
                  <c:x val="7.1281478209476619E-3"/>
                  <c:y val="-2.7309968138370534E-2"/>
                </c:manualLayout>
              </c:layout>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48C-4F34-84A3-97A70DF0F2A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'ZBE Solver'!$L$13:$L$14</c:f>
              <c:numCache>
                <c:formatCode>0.00</c:formatCode>
                <c:ptCount val="2"/>
                <c:pt idx="0">
                  <c:v>96.887864966024395</c:v>
                </c:pt>
                <c:pt idx="1">
                  <c:v>96.887964966024398</c:v>
                </c:pt>
              </c:numCache>
            </c:numRef>
          </c:xVal>
          <c:yVal>
            <c:numRef>
              <c:f>'ZBE Solver'!$O$13:$O$14</c:f>
              <c:numCache>
                <c:formatCode>General</c:formatCode>
                <c:ptCount val="2"/>
                <c:pt idx="0">
                  <c:v>0</c:v>
                </c:pt>
                <c:pt idx="1">
                  <c:v>1025.7174456535774</c:v>
                </c:pt>
              </c:numCache>
            </c:numRef>
          </c:yVal>
          <c:smooth val="0"/>
          <c:extLst>
            <c:ext xmlns:c16="http://schemas.microsoft.com/office/drawing/2014/chart" uri="{C3380CC4-5D6E-409C-BE32-E72D297353CC}">
              <c16:uniqueId val="{00000001-14A3-4826-8A24-4527AD249746}"/>
            </c:ext>
          </c:extLst>
        </c:ser>
        <c:dLbls>
          <c:showLegendKey val="0"/>
          <c:showVal val="0"/>
          <c:showCatName val="0"/>
          <c:showSerName val="0"/>
          <c:showPercent val="0"/>
          <c:showBubbleSize val="0"/>
        </c:dLbls>
        <c:axId val="352406095"/>
        <c:axId val="1814206511"/>
      </c:scatterChart>
      <c:valAx>
        <c:axId val="352406095"/>
        <c:scaling>
          <c:logBase val="10"/>
          <c:orientation val="minMax"/>
          <c:max val="10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14206511"/>
        <c:crosses val="autoZero"/>
        <c:crossBetween val="midCat"/>
      </c:valAx>
      <c:valAx>
        <c:axId val="1814206511"/>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2406095"/>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'ZBE Solver'!$O$1</c:f>
              <c:strCache>
                <c:ptCount val="1"/>
                <c:pt idx="0">
                  <c:v>Output</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'Hursh-Siberberg Exp Solver'!$L$2:$L$12</c:f>
              <c:numCache>
                <c:formatCode>General</c:formatCode>
                <c:ptCount val="11"/>
                <c:pt idx="0">
                  <c:v>1</c:v>
                </c:pt>
                <c:pt idx="1">
                  <c:v>2</c:v>
                </c:pt>
                <c:pt idx="2">
                  <c:v>4</c:v>
                </c:pt>
                <c:pt idx="3">
                  <c:v>8</c:v>
                </c:pt>
                <c:pt idx="4">
                  <c:v>16</c:v>
                </c:pt>
                <c:pt idx="5">
                  <c:v>32</c:v>
                </c:pt>
                <c:pt idx="6">
                  <c:v>64</c:v>
                </c:pt>
                <c:pt idx="7">
                  <c:v>128</c:v>
                </c:pt>
                <c:pt idx="8">
                  <c:v>256</c:v>
                </c:pt>
                <c:pt idx="9">
                  <c:v>512</c:v>
                </c:pt>
                <c:pt idx="10">
                  <c:v>1024</c:v>
                </c:pt>
              </c:numCache>
            </c:numRef>
          </c:xVal>
          <c:yVal>
            <c:numRef>
              <c:f>'Hursh-Siberberg Exp Solver'!$O$2:$O$12</c:f>
              <c:numCache>
                <c:formatCode>General</c:formatCode>
                <c:ptCount val="11"/>
                <c:pt idx="0">
                  <c:v>35.653283173683533</c:v>
                </c:pt>
                <c:pt idx="1">
                  <c:v>70.483794693291131</c:v>
                </c:pt>
                <c:pt idx="2">
                  <c:v>137.73929280819121</c:v>
                </c:pt>
                <c:pt idx="3">
                  <c:v>263.05166079811522</c:v>
                </c:pt>
                <c:pt idx="4">
                  <c:v>480.04270432465381</c:v>
                </c:pt>
                <c:pt idx="5">
                  <c:v>801.53606501324782</c:v>
                </c:pt>
                <c:pt idx="6">
                  <c:v>1129.4071095663053</c:v>
                </c:pt>
                <c:pt idx="7">
                  <c:v>1168.1636506125601</c:v>
                </c:pt>
                <c:pt idx="8">
                  <c:v>725.67049288645194</c:v>
                </c:pt>
                <c:pt idx="9">
                  <c:v>230.24163899722996</c:v>
                </c:pt>
                <c:pt idx="10">
                  <c:v>46.292083736137691</c:v>
                </c:pt>
              </c:numCache>
            </c:numRef>
          </c:yVal>
          <c:smooth val="1"/>
          <c:extLst>
            <c:ext xmlns:c16="http://schemas.microsoft.com/office/drawing/2014/chart" uri="{C3380CC4-5D6E-409C-BE32-E72D297353CC}">
              <c16:uniqueId val="{00000000-3BBD-46C5-B46C-F3808B4F74C4}"/>
            </c:ext>
          </c:extLst>
        </c:ser>
        <c:ser>
          <c:idx val="1"/>
          <c:order val="1"/>
          <c:tx>
            <c:v>Pmax/Omax</c:v>
          </c:tx>
          <c:spPr>
            <a:ln w="19050" cap="rnd">
              <a:solidFill>
                <a:schemeClr val="accent2"/>
              </a:solidFill>
              <a:round/>
            </a:ln>
            <a:effectLst/>
          </c:spPr>
          <c:marker>
            <c:symbol val="circle"/>
            <c:size val="5"/>
            <c:spPr>
              <a:solidFill>
                <a:schemeClr val="accent2"/>
              </a:solidFill>
              <a:ln w="9525">
                <a:solidFill>
                  <a:schemeClr val="accent2"/>
                </a:solidFill>
              </a:ln>
              <a:effectLst/>
            </c:spPr>
          </c:marker>
          <c:dPt>
            <c:idx val="1"/>
            <c:marker>
              <c:symbol val="circle"/>
              <c:size val="5"/>
              <c:spPr>
                <a:solidFill>
                  <a:schemeClr val="accent2"/>
                </a:solidFill>
                <a:ln w="9525">
                  <a:solidFill>
                    <a:schemeClr val="accent2"/>
                  </a:solidFill>
                </a:ln>
                <a:effectLst/>
              </c:spPr>
            </c:marker>
            <c:bubble3D val="0"/>
            <c:spPr>
              <a:ln w="19050" cap="rnd">
                <a:solidFill>
                  <a:schemeClr val="accent2"/>
                </a:solidFill>
                <a:round/>
              </a:ln>
              <a:effectLst/>
            </c:spPr>
            <c:extLst>
              <c:ext xmlns:c16="http://schemas.microsoft.com/office/drawing/2014/chart" uri="{C3380CC4-5D6E-409C-BE32-E72D297353CC}">
                <c16:uniqueId val="{00000000-F439-4561-ABB8-1BF3B5FF6F38}"/>
              </c:ext>
            </c:extLst>
          </c:dPt>
          <c:dLbls>
            <c:dLbl>
              <c:idx val="0"/>
              <c:layout>
                <c:manualLayout>
                  <c:x val="9.7799511002444085E-3"/>
                  <c:y val="-4.5413260672116366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439-4561-ABB8-1BF3B5FF6F38}"/>
                </c:ext>
              </c:extLst>
            </c:dLbl>
            <c:dLbl>
              <c:idx val="1"/>
              <c:layout>
                <c:manualLayout>
                  <c:x val="-4.8899755501223387E-3"/>
                  <c:y val="-6.055101422948837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439-4561-ABB8-1BF3B5FF6F38}"/>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1"/>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'Hursh-Siberberg Exp Solver'!$L$13:$L$14</c:f>
              <c:numCache>
                <c:formatCode>0.00</c:formatCode>
                <c:ptCount val="2"/>
                <c:pt idx="0">
                  <c:v>97.234655259168861</c:v>
                </c:pt>
                <c:pt idx="1">
                  <c:v>97.234755259168864</c:v>
                </c:pt>
              </c:numCache>
            </c:numRef>
          </c:xVal>
          <c:yVal>
            <c:numRef>
              <c:f>'Hursh-Siberberg Exp Solver'!$O$13:$O$14</c:f>
              <c:numCache>
                <c:formatCode>General</c:formatCode>
                <c:ptCount val="2"/>
                <c:pt idx="0">
                  <c:v>0</c:v>
                </c:pt>
                <c:pt idx="1">
                  <c:v>1210.2984611434624</c:v>
                </c:pt>
              </c:numCache>
            </c:numRef>
          </c:yVal>
          <c:smooth val="1"/>
          <c:extLst>
            <c:ext xmlns:c16="http://schemas.microsoft.com/office/drawing/2014/chart" uri="{C3380CC4-5D6E-409C-BE32-E72D297353CC}">
              <c16:uniqueId val="{00000001-3BBD-46C5-B46C-F3808B4F74C4}"/>
            </c:ext>
          </c:extLst>
        </c:ser>
        <c:dLbls>
          <c:showLegendKey val="0"/>
          <c:showVal val="0"/>
          <c:showCatName val="0"/>
          <c:showSerName val="0"/>
          <c:showPercent val="0"/>
          <c:showBubbleSize val="0"/>
        </c:dLbls>
        <c:axId val="352406095"/>
        <c:axId val="1814206511"/>
      </c:scatterChart>
      <c:valAx>
        <c:axId val="352406095"/>
        <c:scaling>
          <c:logBase val="10"/>
          <c:orientation val="minMax"/>
          <c:max val="100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14206511"/>
        <c:crosses val="autoZero"/>
        <c:crossBetween val="midCat"/>
      </c:valAx>
      <c:valAx>
        <c:axId val="1814206511"/>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2406095"/>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'ZBEn Sample Data'!$F$1</c:f>
              <c:strCache>
                <c:ptCount val="1"/>
                <c:pt idx="0">
                  <c:v>Output</c:v>
                </c:pt>
              </c:strCache>
            </c:strRef>
          </c:tx>
          <c:spPr>
            <a:ln w="19050" cap="rnd">
              <a:solidFill>
                <a:schemeClr val="accent1"/>
              </a:solidFill>
              <a:round/>
            </a:ln>
            <a:effectLst/>
          </c:spPr>
          <c:marker>
            <c:symbol val="none"/>
          </c:marker>
          <c:xVal>
            <c:numRef>
              <c:f>'ZBEn Sample Data'!$A$2:$A$1029</c:f>
              <c:numCache>
                <c:formatCode>General</c:formatCode>
                <c:ptCount val="1028"/>
                <c:pt idx="0">
                  <c:v>0.01</c:v>
                </c:pt>
                <c:pt idx="1">
                  <c:v>6.0020010005002497E-2</c:v>
                </c:pt>
                <c:pt idx="2">
                  <c:v>0.110040020010005</c:v>
                </c:pt>
                <c:pt idx="3">
                  <c:v>0.16006003001500799</c:v>
                </c:pt>
                <c:pt idx="4">
                  <c:v>0.21008004002000999</c:v>
                </c:pt>
                <c:pt idx="5">
                  <c:v>0.26010005002501302</c:v>
                </c:pt>
                <c:pt idx="6">
                  <c:v>0.31012006003001502</c:v>
                </c:pt>
                <c:pt idx="7">
                  <c:v>0.36014007003501802</c:v>
                </c:pt>
                <c:pt idx="8">
                  <c:v>0.41016008004002003</c:v>
                </c:pt>
                <c:pt idx="9">
                  <c:v>0.46018009004502303</c:v>
                </c:pt>
                <c:pt idx="10">
                  <c:v>0.51020010005002503</c:v>
                </c:pt>
                <c:pt idx="11">
                  <c:v>0.56022011005502703</c:v>
                </c:pt>
                <c:pt idx="12">
                  <c:v>0.61024012006003003</c:v>
                </c:pt>
                <c:pt idx="13">
                  <c:v>0.66026013006503304</c:v>
                </c:pt>
                <c:pt idx="14">
                  <c:v>0.71028014007003504</c:v>
                </c:pt>
                <c:pt idx="15">
                  <c:v>0.76030015007503704</c:v>
                </c:pt>
                <c:pt idx="16">
                  <c:v>0.81032016008004004</c:v>
                </c:pt>
                <c:pt idx="17">
                  <c:v>0.86034017008504304</c:v>
                </c:pt>
                <c:pt idx="18">
                  <c:v>0.91036018009004505</c:v>
                </c:pt>
                <c:pt idx="19">
                  <c:v>0.96038019009504705</c:v>
                </c:pt>
                <c:pt idx="20">
                  <c:v>1.01040020010005</c:v>
                </c:pt>
                <c:pt idx="21">
                  <c:v>1.0604202101050499</c:v>
                </c:pt>
                <c:pt idx="22">
                  <c:v>1.1104402201100501</c:v>
                </c:pt>
                <c:pt idx="23">
                  <c:v>1.1604602301150599</c:v>
                </c:pt>
                <c:pt idx="24">
                  <c:v>1.2104802401200601</c:v>
                </c:pt>
                <c:pt idx="25">
                  <c:v>1.26050025012506</c:v>
                </c:pt>
                <c:pt idx="26">
                  <c:v>1.3105202601300701</c:v>
                </c:pt>
                <c:pt idx="27">
                  <c:v>1.36054027013507</c:v>
                </c:pt>
                <c:pt idx="28">
                  <c:v>1.4105602801400701</c:v>
                </c:pt>
                <c:pt idx="29">
                  <c:v>1.46058029014507</c:v>
                </c:pt>
                <c:pt idx="30">
                  <c:v>1.5106003001500801</c:v>
                </c:pt>
                <c:pt idx="31">
                  <c:v>1.56062031015508</c:v>
                </c:pt>
                <c:pt idx="32">
                  <c:v>1.6106403201600801</c:v>
                </c:pt>
                <c:pt idx="33">
                  <c:v>1.66066033016508</c:v>
                </c:pt>
                <c:pt idx="34">
                  <c:v>1.7106803401700901</c:v>
                </c:pt>
                <c:pt idx="35">
                  <c:v>1.76070035017509</c:v>
                </c:pt>
                <c:pt idx="36">
                  <c:v>1.8107203601800901</c:v>
                </c:pt>
                <c:pt idx="37">
                  <c:v>1.86074037018509</c:v>
                </c:pt>
                <c:pt idx="38">
                  <c:v>1.9107603801901001</c:v>
                </c:pt>
                <c:pt idx="39">
                  <c:v>1.9607803901951</c:v>
                </c:pt>
                <c:pt idx="40">
                  <c:v>2.0108004002000999</c:v>
                </c:pt>
                <c:pt idx="41">
                  <c:v>2.0608204102051002</c:v>
                </c:pt>
                <c:pt idx="42">
                  <c:v>2.1108404202101099</c:v>
                </c:pt>
                <c:pt idx="43">
                  <c:v>2.1608604302151102</c:v>
                </c:pt>
                <c:pt idx="44">
                  <c:v>2.2108804402201101</c:v>
                </c:pt>
                <c:pt idx="45">
                  <c:v>2.26090045022511</c:v>
                </c:pt>
                <c:pt idx="46">
                  <c:v>2.3109204602301099</c:v>
                </c:pt>
                <c:pt idx="47">
                  <c:v>2.36094047023512</c:v>
                </c:pt>
                <c:pt idx="48">
                  <c:v>2.4109604802401199</c:v>
                </c:pt>
                <c:pt idx="49">
                  <c:v>2.4609804902451198</c:v>
                </c:pt>
                <c:pt idx="50">
                  <c:v>2.5110005002501299</c:v>
                </c:pt>
                <c:pt idx="51">
                  <c:v>2.5610205102551298</c:v>
                </c:pt>
                <c:pt idx="52">
                  <c:v>2.6110405202601301</c:v>
                </c:pt>
                <c:pt idx="53">
                  <c:v>2.66106053026513</c:v>
                </c:pt>
                <c:pt idx="54">
                  <c:v>2.7110805402701299</c:v>
                </c:pt>
                <c:pt idx="55">
                  <c:v>2.76110055027514</c:v>
                </c:pt>
                <c:pt idx="56">
                  <c:v>2.8111205602801399</c:v>
                </c:pt>
                <c:pt idx="57">
                  <c:v>2.8611405702851398</c:v>
                </c:pt>
                <c:pt idx="58">
                  <c:v>2.9111605802901499</c:v>
                </c:pt>
                <c:pt idx="59">
                  <c:v>2.9611805902951498</c:v>
                </c:pt>
                <c:pt idx="60">
                  <c:v>3.0112006003001501</c:v>
                </c:pt>
                <c:pt idx="61">
                  <c:v>3.06122061030515</c:v>
                </c:pt>
                <c:pt idx="62">
                  <c:v>3.1112406203101499</c:v>
                </c:pt>
                <c:pt idx="63">
                  <c:v>3.16126063031516</c:v>
                </c:pt>
                <c:pt idx="64">
                  <c:v>3.2112806403201599</c:v>
                </c:pt>
                <c:pt idx="65">
                  <c:v>3.2613006503251598</c:v>
                </c:pt>
                <c:pt idx="66">
                  <c:v>3.3113206603301699</c:v>
                </c:pt>
                <c:pt idx="67">
                  <c:v>3.3613406703351698</c:v>
                </c:pt>
                <c:pt idx="68">
                  <c:v>3.4113606803401701</c:v>
                </c:pt>
                <c:pt idx="69">
                  <c:v>3.46138069034517</c:v>
                </c:pt>
                <c:pt idx="70">
                  <c:v>3.5114007003501699</c:v>
                </c:pt>
                <c:pt idx="71">
                  <c:v>3.56142071035518</c:v>
                </c:pt>
                <c:pt idx="72">
                  <c:v>3.6114407203601799</c:v>
                </c:pt>
                <c:pt idx="73">
                  <c:v>3.6614607303651798</c:v>
                </c:pt>
                <c:pt idx="74">
                  <c:v>3.7114807403701899</c:v>
                </c:pt>
                <c:pt idx="75">
                  <c:v>3.7615007503751898</c:v>
                </c:pt>
                <c:pt idx="76">
                  <c:v>3.8115207603801902</c:v>
                </c:pt>
                <c:pt idx="77">
                  <c:v>3.8615407703851901</c:v>
                </c:pt>
                <c:pt idx="78">
                  <c:v>3.91156078039019</c:v>
                </c:pt>
                <c:pt idx="79">
                  <c:v>3.9615807903952001</c:v>
                </c:pt>
                <c:pt idx="80">
                  <c:v>4.0116008004002</c:v>
                </c:pt>
                <c:pt idx="81">
                  <c:v>4.0616208104052003</c:v>
                </c:pt>
                <c:pt idx="82">
                  <c:v>4.1116408204102104</c:v>
                </c:pt>
                <c:pt idx="83">
                  <c:v>4.1616608304152098</c:v>
                </c:pt>
                <c:pt idx="84">
                  <c:v>4.2116808404202102</c:v>
                </c:pt>
                <c:pt idx="85">
                  <c:v>4.2617008504252096</c:v>
                </c:pt>
                <c:pt idx="86">
                  <c:v>4.3117208604302197</c:v>
                </c:pt>
                <c:pt idx="87">
                  <c:v>4.3617408704352201</c:v>
                </c:pt>
                <c:pt idx="88">
                  <c:v>4.4117608804402204</c:v>
                </c:pt>
                <c:pt idx="89">
                  <c:v>4.4617808904452199</c:v>
                </c:pt>
                <c:pt idx="90">
                  <c:v>4.5118009004502202</c:v>
                </c:pt>
                <c:pt idx="91">
                  <c:v>4.5618209104552303</c:v>
                </c:pt>
                <c:pt idx="92">
                  <c:v>4.6118409204602298</c:v>
                </c:pt>
                <c:pt idx="93">
                  <c:v>4.6618609304652301</c:v>
                </c:pt>
                <c:pt idx="94">
                  <c:v>4.7118809404702304</c:v>
                </c:pt>
                <c:pt idx="95">
                  <c:v>4.7619009504752396</c:v>
                </c:pt>
                <c:pt idx="96">
                  <c:v>4.81192096048024</c:v>
                </c:pt>
                <c:pt idx="97">
                  <c:v>4.8619409704852403</c:v>
                </c:pt>
                <c:pt idx="98">
                  <c:v>4.9119609804902504</c:v>
                </c:pt>
                <c:pt idx="99">
                  <c:v>4.9619809904952499</c:v>
                </c:pt>
                <c:pt idx="100">
                  <c:v>5.0120010005002502</c:v>
                </c:pt>
                <c:pt idx="101">
                  <c:v>5.0620210105052497</c:v>
                </c:pt>
                <c:pt idx="102">
                  <c:v>5.1120410205102598</c:v>
                </c:pt>
                <c:pt idx="103">
                  <c:v>5.1620610305152601</c:v>
                </c:pt>
                <c:pt idx="104">
                  <c:v>5.2120810405202596</c:v>
                </c:pt>
                <c:pt idx="105">
                  <c:v>5.2621010505252599</c:v>
                </c:pt>
                <c:pt idx="106">
                  <c:v>5.3121210605302602</c:v>
                </c:pt>
                <c:pt idx="107">
                  <c:v>5.3621410705352703</c:v>
                </c:pt>
                <c:pt idx="108">
                  <c:v>5.4121610805402698</c:v>
                </c:pt>
                <c:pt idx="109">
                  <c:v>5.4621810905452701</c:v>
                </c:pt>
                <c:pt idx="110">
                  <c:v>5.5122011005502696</c:v>
                </c:pt>
                <c:pt idx="111">
                  <c:v>5.5622211105552797</c:v>
                </c:pt>
                <c:pt idx="112">
                  <c:v>5.61224112056028</c:v>
                </c:pt>
                <c:pt idx="113">
                  <c:v>5.6622611305652804</c:v>
                </c:pt>
                <c:pt idx="114">
                  <c:v>5.7122811405702896</c:v>
                </c:pt>
                <c:pt idx="115">
                  <c:v>5.7623011505752899</c:v>
                </c:pt>
                <c:pt idx="116">
                  <c:v>5.8123211605802902</c:v>
                </c:pt>
                <c:pt idx="117">
                  <c:v>5.8623411705852897</c:v>
                </c:pt>
                <c:pt idx="118">
                  <c:v>5.9123611805902998</c:v>
                </c:pt>
                <c:pt idx="119">
                  <c:v>5.9623811905953001</c:v>
                </c:pt>
                <c:pt idx="120">
                  <c:v>6.0124012006002996</c:v>
                </c:pt>
                <c:pt idx="121">
                  <c:v>6.0624212106052999</c:v>
                </c:pt>
                <c:pt idx="122">
                  <c:v>6.1124412206103003</c:v>
                </c:pt>
                <c:pt idx="123">
                  <c:v>6.1624612306153104</c:v>
                </c:pt>
                <c:pt idx="124">
                  <c:v>6.2124812406203098</c:v>
                </c:pt>
                <c:pt idx="125">
                  <c:v>6.2625012506253102</c:v>
                </c:pt>
                <c:pt idx="126">
                  <c:v>6.3125212606303096</c:v>
                </c:pt>
                <c:pt idx="127">
                  <c:v>6.3625412706353197</c:v>
                </c:pt>
                <c:pt idx="128">
                  <c:v>6.41256128064032</c:v>
                </c:pt>
                <c:pt idx="129">
                  <c:v>6.4625812906453204</c:v>
                </c:pt>
                <c:pt idx="130">
                  <c:v>6.5126013006503296</c:v>
                </c:pt>
                <c:pt idx="131">
                  <c:v>6.5626213106553299</c:v>
                </c:pt>
                <c:pt idx="132">
                  <c:v>6.6126413206603303</c:v>
                </c:pt>
                <c:pt idx="133">
                  <c:v>6.6626613306653297</c:v>
                </c:pt>
                <c:pt idx="134">
                  <c:v>6.7126813406703398</c:v>
                </c:pt>
                <c:pt idx="135">
                  <c:v>6.7627013506753402</c:v>
                </c:pt>
                <c:pt idx="136">
                  <c:v>6.8127213606803396</c:v>
                </c:pt>
                <c:pt idx="137">
                  <c:v>6.86274137068534</c:v>
                </c:pt>
                <c:pt idx="138">
                  <c:v>6.9127613806903403</c:v>
                </c:pt>
                <c:pt idx="139">
                  <c:v>6.9627813906953504</c:v>
                </c:pt>
                <c:pt idx="140">
                  <c:v>7.0128014007003499</c:v>
                </c:pt>
                <c:pt idx="141">
                  <c:v>7.0628214107053502</c:v>
                </c:pt>
                <c:pt idx="142">
                  <c:v>7.1128414207103603</c:v>
                </c:pt>
                <c:pt idx="143">
                  <c:v>7.1628614307153597</c:v>
                </c:pt>
                <c:pt idx="144">
                  <c:v>7.2128814407203601</c:v>
                </c:pt>
                <c:pt idx="145">
                  <c:v>7.2629014507253604</c:v>
                </c:pt>
                <c:pt idx="146">
                  <c:v>7.3129214607303696</c:v>
                </c:pt>
                <c:pt idx="147">
                  <c:v>7.36294147073537</c:v>
                </c:pt>
                <c:pt idx="148">
                  <c:v>7.4129614807403703</c:v>
                </c:pt>
                <c:pt idx="149">
                  <c:v>7.4629814907453698</c:v>
                </c:pt>
                <c:pt idx="150">
                  <c:v>7.5130015007503799</c:v>
                </c:pt>
                <c:pt idx="151">
                  <c:v>7.5630215107553802</c:v>
                </c:pt>
                <c:pt idx="152">
                  <c:v>7.6130415207603797</c:v>
                </c:pt>
                <c:pt idx="153">
                  <c:v>7.66306153076538</c:v>
                </c:pt>
                <c:pt idx="154">
                  <c:v>7.7130815407703803</c:v>
                </c:pt>
                <c:pt idx="155">
                  <c:v>7.7631015507753904</c:v>
                </c:pt>
                <c:pt idx="156">
                  <c:v>7.8131215607803899</c:v>
                </c:pt>
                <c:pt idx="157">
                  <c:v>7.8631415707853902</c:v>
                </c:pt>
                <c:pt idx="158">
                  <c:v>7.9131615807904003</c:v>
                </c:pt>
                <c:pt idx="159">
                  <c:v>7.9631815907953998</c:v>
                </c:pt>
                <c:pt idx="160">
                  <c:v>8.0132016008004001</c:v>
                </c:pt>
                <c:pt idx="161">
                  <c:v>8.0632216108053996</c:v>
                </c:pt>
                <c:pt idx="162">
                  <c:v>8.1132416208104008</c:v>
                </c:pt>
                <c:pt idx="163">
                  <c:v>8.1632616308154091</c:v>
                </c:pt>
                <c:pt idx="164">
                  <c:v>8.2132816408204103</c:v>
                </c:pt>
                <c:pt idx="165">
                  <c:v>8.2633016508254098</c:v>
                </c:pt>
                <c:pt idx="166">
                  <c:v>8.3133216608304092</c:v>
                </c:pt>
                <c:pt idx="167">
                  <c:v>8.3633416708354194</c:v>
                </c:pt>
                <c:pt idx="168">
                  <c:v>8.4133616808404206</c:v>
                </c:pt>
                <c:pt idx="169">
                  <c:v>8.46338169084542</c:v>
                </c:pt>
                <c:pt idx="170">
                  <c:v>8.5134017008504195</c:v>
                </c:pt>
                <c:pt idx="171">
                  <c:v>8.5634217108554296</c:v>
                </c:pt>
                <c:pt idx="172">
                  <c:v>8.6134417208604308</c:v>
                </c:pt>
                <c:pt idx="173">
                  <c:v>8.6634617308654303</c:v>
                </c:pt>
                <c:pt idx="174">
                  <c:v>8.7134817408704404</c:v>
                </c:pt>
                <c:pt idx="175">
                  <c:v>8.7635017508754398</c:v>
                </c:pt>
                <c:pt idx="176">
                  <c:v>8.8135217608804393</c:v>
                </c:pt>
                <c:pt idx="177">
                  <c:v>8.8635417708854405</c:v>
                </c:pt>
                <c:pt idx="178">
                  <c:v>8.9135617808904506</c:v>
                </c:pt>
                <c:pt idx="179">
                  <c:v>8.96358179089545</c:v>
                </c:pt>
                <c:pt idx="180">
                  <c:v>9.0136018009004495</c:v>
                </c:pt>
                <c:pt idx="181">
                  <c:v>9.0636218109054507</c:v>
                </c:pt>
                <c:pt idx="182">
                  <c:v>9.1136418209104608</c:v>
                </c:pt>
                <c:pt idx="183">
                  <c:v>9.1636618309154603</c:v>
                </c:pt>
                <c:pt idx="184">
                  <c:v>9.2136818409204597</c:v>
                </c:pt>
                <c:pt idx="185">
                  <c:v>9.2637018509254592</c:v>
                </c:pt>
                <c:pt idx="186">
                  <c:v>9.3137218609304693</c:v>
                </c:pt>
                <c:pt idx="187">
                  <c:v>9.3637418709354705</c:v>
                </c:pt>
                <c:pt idx="188">
                  <c:v>9.41376188094047</c:v>
                </c:pt>
                <c:pt idx="189">
                  <c:v>9.4637818909454694</c:v>
                </c:pt>
                <c:pt idx="190">
                  <c:v>9.5138019009504795</c:v>
                </c:pt>
                <c:pt idx="191">
                  <c:v>9.5638219109554807</c:v>
                </c:pt>
                <c:pt idx="192">
                  <c:v>9.6138419209604802</c:v>
                </c:pt>
                <c:pt idx="193">
                  <c:v>9.6638619309654796</c:v>
                </c:pt>
                <c:pt idx="194">
                  <c:v>9.7138819409704809</c:v>
                </c:pt>
                <c:pt idx="195">
                  <c:v>9.7639019509754892</c:v>
                </c:pt>
                <c:pt idx="196">
                  <c:v>9.8139219609804904</c:v>
                </c:pt>
                <c:pt idx="197">
                  <c:v>9.8639419709854899</c:v>
                </c:pt>
                <c:pt idx="198">
                  <c:v>9.9139619809904893</c:v>
                </c:pt>
                <c:pt idx="199">
                  <c:v>9.9639819909954994</c:v>
                </c:pt>
                <c:pt idx="200">
                  <c:v>10.014002001000501</c:v>
                </c:pt>
                <c:pt idx="201">
                  <c:v>10.0640220110055</c:v>
                </c:pt>
                <c:pt idx="202">
                  <c:v>10.1140420210105</c:v>
                </c:pt>
                <c:pt idx="203">
                  <c:v>10.164062031015501</c:v>
                </c:pt>
                <c:pt idx="204">
                  <c:v>10.2140820410205</c:v>
                </c:pt>
                <c:pt idx="205">
                  <c:v>10.2641020510255</c:v>
                </c:pt>
                <c:pt idx="206">
                  <c:v>10.314122061030501</c:v>
                </c:pt>
                <c:pt idx="207">
                  <c:v>10.3641420710355</c:v>
                </c:pt>
                <c:pt idx="208">
                  <c:v>10.4141620810405</c:v>
                </c:pt>
                <c:pt idx="209">
                  <c:v>10.464182091045499</c:v>
                </c:pt>
                <c:pt idx="210">
                  <c:v>10.5142021010505</c:v>
                </c:pt>
                <c:pt idx="211">
                  <c:v>10.5642221110555</c:v>
                </c:pt>
                <c:pt idx="212">
                  <c:v>10.614242121060499</c:v>
                </c:pt>
                <c:pt idx="213">
                  <c:v>10.664262131065501</c:v>
                </c:pt>
                <c:pt idx="214">
                  <c:v>10.7142821410705</c:v>
                </c:pt>
                <c:pt idx="215">
                  <c:v>10.764302151075499</c:v>
                </c:pt>
                <c:pt idx="216">
                  <c:v>10.814322161080501</c:v>
                </c:pt>
                <c:pt idx="217">
                  <c:v>10.8643421710855</c:v>
                </c:pt>
                <c:pt idx="218">
                  <c:v>10.9143621810905</c:v>
                </c:pt>
                <c:pt idx="219">
                  <c:v>10.964382191095501</c:v>
                </c:pt>
                <c:pt idx="220">
                  <c:v>11.0144022011006</c:v>
                </c:pt>
                <c:pt idx="221">
                  <c:v>11.064422211105599</c:v>
                </c:pt>
                <c:pt idx="222">
                  <c:v>11.1144422211106</c:v>
                </c:pt>
                <c:pt idx="223">
                  <c:v>11.1644622311156</c:v>
                </c:pt>
                <c:pt idx="224">
                  <c:v>11.214482241120599</c:v>
                </c:pt>
                <c:pt idx="225">
                  <c:v>11.264502251125601</c:v>
                </c:pt>
                <c:pt idx="226">
                  <c:v>11.3145222611306</c:v>
                </c:pt>
                <c:pt idx="227">
                  <c:v>11.364542271135599</c:v>
                </c:pt>
                <c:pt idx="228">
                  <c:v>11.414562281140601</c:v>
                </c:pt>
                <c:pt idx="229">
                  <c:v>11.4645822911456</c:v>
                </c:pt>
                <c:pt idx="230">
                  <c:v>11.5146023011506</c:v>
                </c:pt>
                <c:pt idx="231">
                  <c:v>11.564622311155601</c:v>
                </c:pt>
                <c:pt idx="232">
                  <c:v>11.6146423211606</c:v>
                </c:pt>
                <c:pt idx="233">
                  <c:v>11.6646623311656</c:v>
                </c:pt>
                <c:pt idx="234">
                  <c:v>11.714682341170599</c:v>
                </c:pt>
                <c:pt idx="235">
                  <c:v>11.7647023511756</c:v>
                </c:pt>
                <c:pt idx="236">
                  <c:v>11.8147223611806</c:v>
                </c:pt>
                <c:pt idx="237">
                  <c:v>11.864742371185599</c:v>
                </c:pt>
                <c:pt idx="238">
                  <c:v>11.9147623811906</c:v>
                </c:pt>
                <c:pt idx="239">
                  <c:v>11.9647823911956</c:v>
                </c:pt>
                <c:pt idx="240">
                  <c:v>12.014802401200599</c:v>
                </c:pt>
                <c:pt idx="241">
                  <c:v>12.064822411205601</c:v>
                </c:pt>
                <c:pt idx="242">
                  <c:v>12.1148424212106</c:v>
                </c:pt>
                <c:pt idx="243">
                  <c:v>12.1648624312156</c:v>
                </c:pt>
                <c:pt idx="244">
                  <c:v>12.214882441220601</c:v>
                </c:pt>
                <c:pt idx="245">
                  <c:v>12.2649024512256</c:v>
                </c:pt>
                <c:pt idx="246">
                  <c:v>12.3149224612306</c:v>
                </c:pt>
                <c:pt idx="247">
                  <c:v>12.364942471235601</c:v>
                </c:pt>
                <c:pt idx="248">
                  <c:v>12.4149624812406</c:v>
                </c:pt>
                <c:pt idx="249">
                  <c:v>12.4649824912456</c:v>
                </c:pt>
                <c:pt idx="250">
                  <c:v>12.515002501250599</c:v>
                </c:pt>
                <c:pt idx="251">
                  <c:v>12.5650225112556</c:v>
                </c:pt>
                <c:pt idx="252">
                  <c:v>12.6150425212606</c:v>
                </c:pt>
                <c:pt idx="253">
                  <c:v>12.665062531265599</c:v>
                </c:pt>
                <c:pt idx="254">
                  <c:v>12.715082541270601</c:v>
                </c:pt>
                <c:pt idx="255">
                  <c:v>12.7651025512756</c:v>
                </c:pt>
                <c:pt idx="256">
                  <c:v>12.815122561280599</c:v>
                </c:pt>
                <c:pt idx="257">
                  <c:v>12.865142571285601</c:v>
                </c:pt>
                <c:pt idx="258">
                  <c:v>12.9151625812906</c:v>
                </c:pt>
                <c:pt idx="259">
                  <c:v>12.9651825912956</c:v>
                </c:pt>
                <c:pt idx="260">
                  <c:v>13.0152026013007</c:v>
                </c:pt>
                <c:pt idx="261">
                  <c:v>13.0652226113057</c:v>
                </c:pt>
                <c:pt idx="262">
                  <c:v>13.115242621310699</c:v>
                </c:pt>
                <c:pt idx="263">
                  <c:v>13.1652626313157</c:v>
                </c:pt>
                <c:pt idx="264">
                  <c:v>13.2152826413207</c:v>
                </c:pt>
                <c:pt idx="265">
                  <c:v>13.265302651325699</c:v>
                </c:pt>
                <c:pt idx="266">
                  <c:v>13.315322661330701</c:v>
                </c:pt>
                <c:pt idx="267">
                  <c:v>13.3653426713357</c:v>
                </c:pt>
                <c:pt idx="268">
                  <c:v>13.415362681340699</c:v>
                </c:pt>
                <c:pt idx="269">
                  <c:v>13.465382691345701</c:v>
                </c:pt>
                <c:pt idx="270">
                  <c:v>13.5154027013507</c:v>
                </c:pt>
                <c:pt idx="271">
                  <c:v>13.5654227113557</c:v>
                </c:pt>
                <c:pt idx="272">
                  <c:v>13.615442721360701</c:v>
                </c:pt>
                <c:pt idx="273">
                  <c:v>13.6654627313657</c:v>
                </c:pt>
                <c:pt idx="274">
                  <c:v>13.7154827413707</c:v>
                </c:pt>
                <c:pt idx="275">
                  <c:v>13.765502751375699</c:v>
                </c:pt>
                <c:pt idx="276">
                  <c:v>13.8155227613807</c:v>
                </c:pt>
                <c:pt idx="277">
                  <c:v>13.8655427713857</c:v>
                </c:pt>
                <c:pt idx="278">
                  <c:v>13.915562781390699</c:v>
                </c:pt>
                <c:pt idx="279">
                  <c:v>13.9655827913957</c:v>
                </c:pt>
                <c:pt idx="280">
                  <c:v>14.0156028014007</c:v>
                </c:pt>
                <c:pt idx="281">
                  <c:v>14.065622811405699</c:v>
                </c:pt>
                <c:pt idx="282">
                  <c:v>14.115642821410701</c:v>
                </c:pt>
                <c:pt idx="283">
                  <c:v>14.1656628314157</c:v>
                </c:pt>
                <c:pt idx="284">
                  <c:v>14.215682841420699</c:v>
                </c:pt>
                <c:pt idx="285">
                  <c:v>14.265702851425701</c:v>
                </c:pt>
                <c:pt idx="286">
                  <c:v>14.3157228614307</c:v>
                </c:pt>
                <c:pt idx="287">
                  <c:v>14.3657428714357</c:v>
                </c:pt>
                <c:pt idx="288">
                  <c:v>14.415762881440701</c:v>
                </c:pt>
                <c:pt idx="289">
                  <c:v>14.4657828914457</c:v>
                </c:pt>
                <c:pt idx="290">
                  <c:v>14.5158029014507</c:v>
                </c:pt>
                <c:pt idx="291">
                  <c:v>14.565822911455699</c:v>
                </c:pt>
                <c:pt idx="292">
                  <c:v>14.6158429214607</c:v>
                </c:pt>
                <c:pt idx="293">
                  <c:v>14.6658629314657</c:v>
                </c:pt>
                <c:pt idx="294">
                  <c:v>14.715882941470699</c:v>
                </c:pt>
                <c:pt idx="295">
                  <c:v>14.765902951475701</c:v>
                </c:pt>
                <c:pt idx="296">
                  <c:v>14.8159229614807</c:v>
                </c:pt>
                <c:pt idx="297">
                  <c:v>14.865942971485699</c:v>
                </c:pt>
                <c:pt idx="298">
                  <c:v>14.915962981490701</c:v>
                </c:pt>
                <c:pt idx="299">
                  <c:v>14.9659829914957</c:v>
                </c:pt>
                <c:pt idx="300">
                  <c:v>15.016003001500801</c:v>
                </c:pt>
                <c:pt idx="301">
                  <c:v>15.0660230115058</c:v>
                </c:pt>
                <c:pt idx="302">
                  <c:v>15.1160430215108</c:v>
                </c:pt>
                <c:pt idx="303">
                  <c:v>15.166063031515799</c:v>
                </c:pt>
                <c:pt idx="304">
                  <c:v>15.2160830415208</c:v>
                </c:pt>
                <c:pt idx="305">
                  <c:v>15.2661030515258</c:v>
                </c:pt>
                <c:pt idx="306">
                  <c:v>15.316123061530799</c:v>
                </c:pt>
                <c:pt idx="307">
                  <c:v>15.366143071535801</c:v>
                </c:pt>
                <c:pt idx="308">
                  <c:v>15.4161630815408</c:v>
                </c:pt>
                <c:pt idx="309">
                  <c:v>15.466183091545799</c:v>
                </c:pt>
                <c:pt idx="310">
                  <c:v>15.516203101550801</c:v>
                </c:pt>
                <c:pt idx="311">
                  <c:v>15.5662231115558</c:v>
                </c:pt>
                <c:pt idx="312">
                  <c:v>15.6162431215608</c:v>
                </c:pt>
                <c:pt idx="313">
                  <c:v>15.666263131565801</c:v>
                </c:pt>
                <c:pt idx="314">
                  <c:v>15.7162831415708</c:v>
                </c:pt>
                <c:pt idx="315">
                  <c:v>15.7663031515758</c:v>
                </c:pt>
                <c:pt idx="316">
                  <c:v>15.816323161580801</c:v>
                </c:pt>
                <c:pt idx="317">
                  <c:v>15.8663431715858</c:v>
                </c:pt>
                <c:pt idx="318">
                  <c:v>15.9163631815908</c:v>
                </c:pt>
                <c:pt idx="319">
                  <c:v>15.966383191595799</c:v>
                </c:pt>
                <c:pt idx="320">
                  <c:v>16.016403201600799</c:v>
                </c:pt>
                <c:pt idx="321">
                  <c:v>16.066423211605802</c:v>
                </c:pt>
                <c:pt idx="322">
                  <c:v>16.116443221610801</c:v>
                </c:pt>
                <c:pt idx="323">
                  <c:v>16.166463231615801</c:v>
                </c:pt>
                <c:pt idx="324">
                  <c:v>16.2164832416208</c:v>
                </c:pt>
                <c:pt idx="325">
                  <c:v>16.266503251625799</c:v>
                </c:pt>
                <c:pt idx="326">
                  <c:v>16.316523261630799</c:v>
                </c:pt>
                <c:pt idx="327">
                  <c:v>16.366543271635798</c:v>
                </c:pt>
                <c:pt idx="328">
                  <c:v>16.416563281640801</c:v>
                </c:pt>
                <c:pt idx="329">
                  <c:v>16.466583291645801</c:v>
                </c:pt>
                <c:pt idx="330">
                  <c:v>16.5166033016508</c:v>
                </c:pt>
                <c:pt idx="331">
                  <c:v>16.5666233116558</c:v>
                </c:pt>
                <c:pt idx="332">
                  <c:v>16.616643321660799</c:v>
                </c:pt>
                <c:pt idx="333">
                  <c:v>16.666663331665799</c:v>
                </c:pt>
                <c:pt idx="334">
                  <c:v>16.716683341670802</c:v>
                </c:pt>
                <c:pt idx="335">
                  <c:v>16.766703351675801</c:v>
                </c:pt>
                <c:pt idx="336">
                  <c:v>16.816723361680801</c:v>
                </c:pt>
                <c:pt idx="337">
                  <c:v>16.8667433716858</c:v>
                </c:pt>
                <c:pt idx="338">
                  <c:v>16.916763381690799</c:v>
                </c:pt>
                <c:pt idx="339">
                  <c:v>16.966783391695799</c:v>
                </c:pt>
                <c:pt idx="340">
                  <c:v>17.016803401700901</c:v>
                </c:pt>
                <c:pt idx="341">
                  <c:v>17.066823411705901</c:v>
                </c:pt>
                <c:pt idx="342">
                  <c:v>17.1168434217109</c:v>
                </c:pt>
                <c:pt idx="343">
                  <c:v>17.1668634317159</c:v>
                </c:pt>
                <c:pt idx="344">
                  <c:v>17.216883441720899</c:v>
                </c:pt>
                <c:pt idx="345">
                  <c:v>17.266903451725899</c:v>
                </c:pt>
                <c:pt idx="346">
                  <c:v>17.316923461730902</c:v>
                </c:pt>
                <c:pt idx="347">
                  <c:v>17.366943471735901</c:v>
                </c:pt>
                <c:pt idx="348">
                  <c:v>17.4169634817409</c:v>
                </c:pt>
                <c:pt idx="349">
                  <c:v>17.4669834917459</c:v>
                </c:pt>
                <c:pt idx="350">
                  <c:v>17.517003501750899</c:v>
                </c:pt>
                <c:pt idx="351">
                  <c:v>17.567023511755899</c:v>
                </c:pt>
                <c:pt idx="352">
                  <c:v>17.617043521760898</c:v>
                </c:pt>
                <c:pt idx="353">
                  <c:v>17.667063531765901</c:v>
                </c:pt>
                <c:pt idx="354">
                  <c:v>17.717083541770901</c:v>
                </c:pt>
                <c:pt idx="355">
                  <c:v>17.7671035517759</c:v>
                </c:pt>
                <c:pt idx="356">
                  <c:v>17.8171235617809</c:v>
                </c:pt>
                <c:pt idx="357">
                  <c:v>17.867143571785899</c:v>
                </c:pt>
                <c:pt idx="358">
                  <c:v>17.917163581790899</c:v>
                </c:pt>
                <c:pt idx="359">
                  <c:v>17.967183591795902</c:v>
                </c:pt>
                <c:pt idx="360">
                  <c:v>18.017203601800901</c:v>
                </c:pt>
                <c:pt idx="361">
                  <c:v>18.0672236118059</c:v>
                </c:pt>
                <c:pt idx="362">
                  <c:v>18.1172436218109</c:v>
                </c:pt>
                <c:pt idx="363">
                  <c:v>18.167263631815899</c:v>
                </c:pt>
                <c:pt idx="364">
                  <c:v>18.217283641820899</c:v>
                </c:pt>
                <c:pt idx="365">
                  <c:v>18.267303651825902</c:v>
                </c:pt>
                <c:pt idx="366">
                  <c:v>18.317323661830901</c:v>
                </c:pt>
                <c:pt idx="367">
                  <c:v>18.367343671835901</c:v>
                </c:pt>
                <c:pt idx="368">
                  <c:v>18.4173636818409</c:v>
                </c:pt>
                <c:pt idx="369">
                  <c:v>18.4673836918459</c:v>
                </c:pt>
                <c:pt idx="370">
                  <c:v>18.517403701850899</c:v>
                </c:pt>
                <c:pt idx="371">
                  <c:v>18.567423711855898</c:v>
                </c:pt>
                <c:pt idx="372">
                  <c:v>18.617443721860901</c:v>
                </c:pt>
                <c:pt idx="373">
                  <c:v>18.667463731865901</c:v>
                </c:pt>
                <c:pt idx="374">
                  <c:v>18.7174837418709</c:v>
                </c:pt>
                <c:pt idx="375">
                  <c:v>18.7675037518759</c:v>
                </c:pt>
                <c:pt idx="376">
                  <c:v>18.817523761880899</c:v>
                </c:pt>
                <c:pt idx="377">
                  <c:v>18.867543771885899</c:v>
                </c:pt>
                <c:pt idx="378">
                  <c:v>18.917563781890902</c:v>
                </c:pt>
                <c:pt idx="379">
                  <c:v>18.967583791896001</c:v>
                </c:pt>
                <c:pt idx="380">
                  <c:v>19.017603801901</c:v>
                </c:pt>
                <c:pt idx="381">
                  <c:v>19.067623811906</c:v>
                </c:pt>
                <c:pt idx="382">
                  <c:v>19.117643821910999</c:v>
                </c:pt>
                <c:pt idx="383">
                  <c:v>19.167663831915998</c:v>
                </c:pt>
                <c:pt idx="384">
                  <c:v>19.217683841921001</c:v>
                </c:pt>
                <c:pt idx="385">
                  <c:v>19.267703851926001</c:v>
                </c:pt>
                <c:pt idx="386">
                  <c:v>19.317723861931</c:v>
                </c:pt>
                <c:pt idx="387">
                  <c:v>19.367743871936</c:v>
                </c:pt>
                <c:pt idx="388">
                  <c:v>19.417763881940999</c:v>
                </c:pt>
                <c:pt idx="389">
                  <c:v>19.467783891945999</c:v>
                </c:pt>
                <c:pt idx="390">
                  <c:v>19.517803901951002</c:v>
                </c:pt>
                <c:pt idx="391">
                  <c:v>19.567823911956001</c:v>
                </c:pt>
                <c:pt idx="392">
                  <c:v>19.617843921961001</c:v>
                </c:pt>
                <c:pt idx="393">
                  <c:v>19.667863931966</c:v>
                </c:pt>
                <c:pt idx="394">
                  <c:v>19.717883941970999</c:v>
                </c:pt>
                <c:pt idx="395">
                  <c:v>19.767903951975999</c:v>
                </c:pt>
                <c:pt idx="396">
                  <c:v>19.817923961980998</c:v>
                </c:pt>
                <c:pt idx="397">
                  <c:v>19.867943971986001</c:v>
                </c:pt>
                <c:pt idx="398">
                  <c:v>19.917963981991001</c:v>
                </c:pt>
                <c:pt idx="399">
                  <c:v>19.967983991996</c:v>
                </c:pt>
                <c:pt idx="400">
                  <c:v>20.018004002001</c:v>
                </c:pt>
                <c:pt idx="401">
                  <c:v>20.068024012005999</c:v>
                </c:pt>
                <c:pt idx="402">
                  <c:v>20.118044022010999</c:v>
                </c:pt>
                <c:pt idx="403">
                  <c:v>20.168064032016002</c:v>
                </c:pt>
                <c:pt idx="404">
                  <c:v>20.218084042021001</c:v>
                </c:pt>
                <c:pt idx="405">
                  <c:v>20.268104052026001</c:v>
                </c:pt>
                <c:pt idx="406">
                  <c:v>20.318124062031</c:v>
                </c:pt>
                <c:pt idx="407">
                  <c:v>20.368144072035999</c:v>
                </c:pt>
                <c:pt idx="408">
                  <c:v>20.418164082040999</c:v>
                </c:pt>
                <c:pt idx="409">
                  <c:v>20.468184092045998</c:v>
                </c:pt>
                <c:pt idx="410">
                  <c:v>20.518204102051001</c:v>
                </c:pt>
                <c:pt idx="411">
                  <c:v>20.568224112056001</c:v>
                </c:pt>
                <c:pt idx="412">
                  <c:v>20.618244122061</c:v>
                </c:pt>
                <c:pt idx="413">
                  <c:v>20.668264132066</c:v>
                </c:pt>
                <c:pt idx="414">
                  <c:v>20.718284142070999</c:v>
                </c:pt>
                <c:pt idx="415">
                  <c:v>20.768304152075999</c:v>
                </c:pt>
                <c:pt idx="416">
                  <c:v>20.818324162081002</c:v>
                </c:pt>
                <c:pt idx="417">
                  <c:v>20.868344172086001</c:v>
                </c:pt>
                <c:pt idx="418">
                  <c:v>20.918364182091</c:v>
                </c:pt>
                <c:pt idx="419">
                  <c:v>20.968384192096099</c:v>
                </c:pt>
                <c:pt idx="420">
                  <c:v>21.018404202101099</c:v>
                </c:pt>
                <c:pt idx="421">
                  <c:v>21.068424212106098</c:v>
                </c:pt>
                <c:pt idx="422">
                  <c:v>21.118444222111101</c:v>
                </c:pt>
                <c:pt idx="423">
                  <c:v>21.168464232116101</c:v>
                </c:pt>
                <c:pt idx="424">
                  <c:v>21.2184842421211</c:v>
                </c:pt>
                <c:pt idx="425">
                  <c:v>21.2685042521261</c:v>
                </c:pt>
                <c:pt idx="426">
                  <c:v>21.318524262131099</c:v>
                </c:pt>
                <c:pt idx="427">
                  <c:v>21.368544272136099</c:v>
                </c:pt>
                <c:pt idx="428">
                  <c:v>21.418564282141102</c:v>
                </c:pt>
                <c:pt idx="429">
                  <c:v>21.468584292146101</c:v>
                </c:pt>
                <c:pt idx="430">
                  <c:v>21.5186043021511</c:v>
                </c:pt>
                <c:pt idx="431">
                  <c:v>21.5686243121561</c:v>
                </c:pt>
                <c:pt idx="432">
                  <c:v>21.618644322161099</c:v>
                </c:pt>
                <c:pt idx="433">
                  <c:v>21.668664332166099</c:v>
                </c:pt>
                <c:pt idx="434">
                  <c:v>21.718684342171102</c:v>
                </c:pt>
                <c:pt idx="435">
                  <c:v>21.768704352176101</c:v>
                </c:pt>
                <c:pt idx="436">
                  <c:v>21.818724362181101</c:v>
                </c:pt>
                <c:pt idx="437">
                  <c:v>21.8687443721861</c:v>
                </c:pt>
                <c:pt idx="438">
                  <c:v>21.9187643821911</c:v>
                </c:pt>
                <c:pt idx="439">
                  <c:v>21.968784392196099</c:v>
                </c:pt>
                <c:pt idx="440">
                  <c:v>22.018804402201098</c:v>
                </c:pt>
                <c:pt idx="441">
                  <c:v>22.068824412206101</c:v>
                </c:pt>
                <c:pt idx="442">
                  <c:v>22.118844422211101</c:v>
                </c:pt>
                <c:pt idx="443">
                  <c:v>22.1688644322161</c:v>
                </c:pt>
                <c:pt idx="444">
                  <c:v>22.2188844422211</c:v>
                </c:pt>
                <c:pt idx="445">
                  <c:v>22.268904452226099</c:v>
                </c:pt>
                <c:pt idx="446">
                  <c:v>22.318924462231099</c:v>
                </c:pt>
                <c:pt idx="447">
                  <c:v>22.368944472236102</c:v>
                </c:pt>
                <c:pt idx="448">
                  <c:v>22.418964482241101</c:v>
                </c:pt>
                <c:pt idx="449">
                  <c:v>22.468984492246101</c:v>
                </c:pt>
                <c:pt idx="450">
                  <c:v>22.5190045022511</c:v>
                </c:pt>
                <c:pt idx="451">
                  <c:v>22.5690245122561</c:v>
                </c:pt>
                <c:pt idx="452">
                  <c:v>22.619044522261099</c:v>
                </c:pt>
                <c:pt idx="453">
                  <c:v>22.669064532266098</c:v>
                </c:pt>
                <c:pt idx="454">
                  <c:v>22.719084542271101</c:v>
                </c:pt>
                <c:pt idx="455">
                  <c:v>22.769104552276101</c:v>
                </c:pt>
                <c:pt idx="456">
                  <c:v>22.8191245622811</c:v>
                </c:pt>
                <c:pt idx="457">
                  <c:v>22.8691445722861</c:v>
                </c:pt>
                <c:pt idx="458">
                  <c:v>22.919164582291099</c:v>
                </c:pt>
                <c:pt idx="459">
                  <c:v>22.969184592296099</c:v>
                </c:pt>
                <c:pt idx="460">
                  <c:v>23.019204602301201</c:v>
                </c:pt>
                <c:pt idx="461">
                  <c:v>23.069224612306201</c:v>
                </c:pt>
                <c:pt idx="462">
                  <c:v>23.1192446223112</c:v>
                </c:pt>
                <c:pt idx="463">
                  <c:v>23.169264632316199</c:v>
                </c:pt>
                <c:pt idx="464">
                  <c:v>23.219284642321199</c:v>
                </c:pt>
                <c:pt idx="465">
                  <c:v>23.269304652326198</c:v>
                </c:pt>
                <c:pt idx="466">
                  <c:v>23.319324662331201</c:v>
                </c:pt>
                <c:pt idx="467">
                  <c:v>23.369344672336201</c:v>
                </c:pt>
                <c:pt idx="468">
                  <c:v>23.4193646823412</c:v>
                </c:pt>
                <c:pt idx="469">
                  <c:v>23.4693846923462</c:v>
                </c:pt>
                <c:pt idx="470">
                  <c:v>23.519404702351199</c:v>
                </c:pt>
                <c:pt idx="471">
                  <c:v>23.569424712356199</c:v>
                </c:pt>
                <c:pt idx="472">
                  <c:v>23.619444722361202</c:v>
                </c:pt>
                <c:pt idx="473">
                  <c:v>23.669464732366201</c:v>
                </c:pt>
                <c:pt idx="474">
                  <c:v>23.719484742371201</c:v>
                </c:pt>
                <c:pt idx="475">
                  <c:v>23.7695047523762</c:v>
                </c:pt>
                <c:pt idx="476">
                  <c:v>23.819524762381199</c:v>
                </c:pt>
                <c:pt idx="477">
                  <c:v>23.869544772386199</c:v>
                </c:pt>
                <c:pt idx="478">
                  <c:v>23.919564782391198</c:v>
                </c:pt>
                <c:pt idx="479">
                  <c:v>23.969584792396201</c:v>
                </c:pt>
                <c:pt idx="480">
                  <c:v>24.019604802401201</c:v>
                </c:pt>
                <c:pt idx="481">
                  <c:v>24.0696248124062</c:v>
                </c:pt>
                <c:pt idx="482">
                  <c:v>24.1196448224112</c:v>
                </c:pt>
                <c:pt idx="483">
                  <c:v>24.169664832416199</c:v>
                </c:pt>
                <c:pt idx="484">
                  <c:v>24.219684842421199</c:v>
                </c:pt>
                <c:pt idx="485">
                  <c:v>24.269704852426202</c:v>
                </c:pt>
                <c:pt idx="486">
                  <c:v>24.319724862431201</c:v>
                </c:pt>
                <c:pt idx="487">
                  <c:v>24.3697448724362</c:v>
                </c:pt>
                <c:pt idx="488">
                  <c:v>24.4197648824412</c:v>
                </c:pt>
                <c:pt idx="489">
                  <c:v>24.469784892446199</c:v>
                </c:pt>
                <c:pt idx="490">
                  <c:v>24.519804902451199</c:v>
                </c:pt>
                <c:pt idx="491">
                  <c:v>24.569824912456198</c:v>
                </c:pt>
                <c:pt idx="492">
                  <c:v>24.619844922461201</c:v>
                </c:pt>
                <c:pt idx="493">
                  <c:v>24.669864932466201</c:v>
                </c:pt>
                <c:pt idx="494">
                  <c:v>24.7198849424712</c:v>
                </c:pt>
                <c:pt idx="495">
                  <c:v>24.7699049524762</c:v>
                </c:pt>
                <c:pt idx="496">
                  <c:v>24.819924962481199</c:v>
                </c:pt>
                <c:pt idx="497">
                  <c:v>24.869944972486199</c:v>
                </c:pt>
                <c:pt idx="498">
                  <c:v>24.919964982491202</c:v>
                </c:pt>
                <c:pt idx="499">
                  <c:v>24.9699849924963</c:v>
                </c:pt>
                <c:pt idx="500">
                  <c:v>50.050549549549601</c:v>
                </c:pt>
                <c:pt idx="501">
                  <c:v>50.150648648648598</c:v>
                </c:pt>
                <c:pt idx="502">
                  <c:v>50.250747747747702</c:v>
                </c:pt>
                <c:pt idx="503">
                  <c:v>50.3508468468468</c:v>
                </c:pt>
                <c:pt idx="504">
                  <c:v>50.450945945945897</c:v>
                </c:pt>
                <c:pt idx="505">
                  <c:v>50.551045045045001</c:v>
                </c:pt>
                <c:pt idx="506">
                  <c:v>50.651144144144098</c:v>
                </c:pt>
                <c:pt idx="507">
                  <c:v>50.751243243243202</c:v>
                </c:pt>
                <c:pt idx="508">
                  <c:v>50.851342342342299</c:v>
                </c:pt>
                <c:pt idx="509">
                  <c:v>50.951441441441403</c:v>
                </c:pt>
                <c:pt idx="510">
                  <c:v>51.051540540540501</c:v>
                </c:pt>
                <c:pt idx="511">
                  <c:v>51.151639639639598</c:v>
                </c:pt>
                <c:pt idx="512">
                  <c:v>51.251738738738702</c:v>
                </c:pt>
                <c:pt idx="513">
                  <c:v>51.351837837837799</c:v>
                </c:pt>
                <c:pt idx="514">
                  <c:v>51.451936936936903</c:v>
                </c:pt>
                <c:pt idx="515">
                  <c:v>51.552036036036</c:v>
                </c:pt>
                <c:pt idx="516">
                  <c:v>51.652135135135097</c:v>
                </c:pt>
                <c:pt idx="517">
                  <c:v>51.752234234234201</c:v>
                </c:pt>
                <c:pt idx="518">
                  <c:v>51.852333333333299</c:v>
                </c:pt>
                <c:pt idx="519">
                  <c:v>51.952432432432403</c:v>
                </c:pt>
                <c:pt idx="520">
                  <c:v>52.0525315315315</c:v>
                </c:pt>
                <c:pt idx="521">
                  <c:v>52.152630630630597</c:v>
                </c:pt>
                <c:pt idx="522">
                  <c:v>52.252729729729701</c:v>
                </c:pt>
                <c:pt idx="523">
                  <c:v>52.352828828828798</c:v>
                </c:pt>
                <c:pt idx="524">
                  <c:v>52.452927927927902</c:v>
                </c:pt>
                <c:pt idx="525">
                  <c:v>52.553027027026999</c:v>
                </c:pt>
                <c:pt idx="526">
                  <c:v>52.653126126126097</c:v>
                </c:pt>
                <c:pt idx="527">
                  <c:v>52.753225225225201</c:v>
                </c:pt>
                <c:pt idx="528">
                  <c:v>52.853324324324298</c:v>
                </c:pt>
                <c:pt idx="529">
                  <c:v>52.953423423423402</c:v>
                </c:pt>
                <c:pt idx="530">
                  <c:v>53.053522522522499</c:v>
                </c:pt>
                <c:pt idx="531">
                  <c:v>53.153621621621603</c:v>
                </c:pt>
                <c:pt idx="532">
                  <c:v>53.2537207207207</c:v>
                </c:pt>
                <c:pt idx="533">
                  <c:v>53.353819819819797</c:v>
                </c:pt>
                <c:pt idx="534">
                  <c:v>53.453918918918902</c:v>
                </c:pt>
                <c:pt idx="535">
                  <c:v>53.554018018017999</c:v>
                </c:pt>
                <c:pt idx="536">
                  <c:v>53.654117117117103</c:v>
                </c:pt>
                <c:pt idx="537">
                  <c:v>53.7542162162162</c:v>
                </c:pt>
                <c:pt idx="538">
                  <c:v>53.854315315315297</c:v>
                </c:pt>
                <c:pt idx="539">
                  <c:v>53.954414414414401</c:v>
                </c:pt>
                <c:pt idx="540">
                  <c:v>54.054513513513498</c:v>
                </c:pt>
                <c:pt idx="541">
                  <c:v>54.154612612612603</c:v>
                </c:pt>
                <c:pt idx="542">
                  <c:v>54.2547117117117</c:v>
                </c:pt>
                <c:pt idx="543">
                  <c:v>54.354810810810797</c:v>
                </c:pt>
                <c:pt idx="544">
                  <c:v>54.454909909909901</c:v>
                </c:pt>
                <c:pt idx="545">
                  <c:v>54.555009009008998</c:v>
                </c:pt>
                <c:pt idx="546">
                  <c:v>54.655108108108102</c:v>
                </c:pt>
                <c:pt idx="547">
                  <c:v>54.755207207207199</c:v>
                </c:pt>
                <c:pt idx="548">
                  <c:v>54.855306306306296</c:v>
                </c:pt>
                <c:pt idx="549">
                  <c:v>54.955405405405401</c:v>
                </c:pt>
                <c:pt idx="550">
                  <c:v>55.055504504504498</c:v>
                </c:pt>
                <c:pt idx="551">
                  <c:v>55.155603603603602</c:v>
                </c:pt>
                <c:pt idx="552">
                  <c:v>55.255702702702699</c:v>
                </c:pt>
                <c:pt idx="553">
                  <c:v>55.355801801801803</c:v>
                </c:pt>
                <c:pt idx="554">
                  <c:v>55.4559009009009</c:v>
                </c:pt>
                <c:pt idx="555">
                  <c:v>55.555999999999997</c:v>
                </c:pt>
                <c:pt idx="556">
                  <c:v>55.656099099099102</c:v>
                </c:pt>
                <c:pt idx="557">
                  <c:v>55.756198198198199</c:v>
                </c:pt>
                <c:pt idx="558">
                  <c:v>55.856297297297303</c:v>
                </c:pt>
                <c:pt idx="559">
                  <c:v>55.9563963963964</c:v>
                </c:pt>
                <c:pt idx="560">
                  <c:v>56.056495495495497</c:v>
                </c:pt>
                <c:pt idx="561">
                  <c:v>56.156594594594601</c:v>
                </c:pt>
                <c:pt idx="562">
                  <c:v>56.256693693693698</c:v>
                </c:pt>
                <c:pt idx="563">
                  <c:v>56.356792792792803</c:v>
                </c:pt>
                <c:pt idx="564">
                  <c:v>56.4568918918919</c:v>
                </c:pt>
                <c:pt idx="565">
                  <c:v>56.556990990990997</c:v>
                </c:pt>
                <c:pt idx="566">
                  <c:v>56.657090090090101</c:v>
                </c:pt>
                <c:pt idx="567">
                  <c:v>56.757189189189198</c:v>
                </c:pt>
                <c:pt idx="568">
                  <c:v>56.857288288288302</c:v>
                </c:pt>
                <c:pt idx="569">
                  <c:v>56.957387387387399</c:v>
                </c:pt>
                <c:pt idx="570">
                  <c:v>57.057486486486503</c:v>
                </c:pt>
                <c:pt idx="571">
                  <c:v>57.157585585585601</c:v>
                </c:pt>
                <c:pt idx="572">
                  <c:v>57.257684684684698</c:v>
                </c:pt>
                <c:pt idx="573">
                  <c:v>57.357783783783802</c:v>
                </c:pt>
                <c:pt idx="574">
                  <c:v>57.457882882882899</c:v>
                </c:pt>
                <c:pt idx="575">
                  <c:v>57.557981981982003</c:v>
                </c:pt>
                <c:pt idx="576">
                  <c:v>57.6580810810811</c:v>
                </c:pt>
                <c:pt idx="577">
                  <c:v>57.758180180180197</c:v>
                </c:pt>
                <c:pt idx="578">
                  <c:v>57.858279279279301</c:v>
                </c:pt>
                <c:pt idx="579">
                  <c:v>57.958378378378399</c:v>
                </c:pt>
                <c:pt idx="580">
                  <c:v>58.058477477477503</c:v>
                </c:pt>
                <c:pt idx="581">
                  <c:v>58.1585765765766</c:v>
                </c:pt>
                <c:pt idx="582">
                  <c:v>58.258675675675697</c:v>
                </c:pt>
                <c:pt idx="583">
                  <c:v>58.358774774774801</c:v>
                </c:pt>
                <c:pt idx="584">
                  <c:v>58.458873873873898</c:v>
                </c:pt>
                <c:pt idx="585">
                  <c:v>58.558972972973002</c:v>
                </c:pt>
                <c:pt idx="586">
                  <c:v>58.6590720720721</c:v>
                </c:pt>
                <c:pt idx="587">
                  <c:v>58.759171171171197</c:v>
                </c:pt>
                <c:pt idx="588">
                  <c:v>58.859270270270301</c:v>
                </c:pt>
                <c:pt idx="589">
                  <c:v>58.959369369369398</c:v>
                </c:pt>
                <c:pt idx="590">
                  <c:v>59.059468468468502</c:v>
                </c:pt>
                <c:pt idx="591">
                  <c:v>59.159567567567599</c:v>
                </c:pt>
                <c:pt idx="592">
                  <c:v>59.259666666666703</c:v>
                </c:pt>
                <c:pt idx="593">
                  <c:v>59.3597657657658</c:v>
                </c:pt>
                <c:pt idx="594">
                  <c:v>59.459864864864898</c:v>
                </c:pt>
                <c:pt idx="595">
                  <c:v>59.559963963964002</c:v>
                </c:pt>
                <c:pt idx="596">
                  <c:v>59.660063063063099</c:v>
                </c:pt>
                <c:pt idx="597">
                  <c:v>59.760162162162203</c:v>
                </c:pt>
                <c:pt idx="598">
                  <c:v>59.8602612612613</c:v>
                </c:pt>
                <c:pt idx="599">
                  <c:v>59.960360360360397</c:v>
                </c:pt>
                <c:pt idx="600">
                  <c:v>60.060459459459501</c:v>
                </c:pt>
                <c:pt idx="601">
                  <c:v>60.160558558558598</c:v>
                </c:pt>
                <c:pt idx="602">
                  <c:v>60.260657657657703</c:v>
                </c:pt>
                <c:pt idx="603">
                  <c:v>60.3607567567568</c:v>
                </c:pt>
                <c:pt idx="604">
                  <c:v>60.460855855855897</c:v>
                </c:pt>
                <c:pt idx="605">
                  <c:v>60.560954954955001</c:v>
                </c:pt>
                <c:pt idx="606">
                  <c:v>60.661054054054098</c:v>
                </c:pt>
                <c:pt idx="607">
                  <c:v>60.761153153153202</c:v>
                </c:pt>
                <c:pt idx="608">
                  <c:v>60.861252252252299</c:v>
                </c:pt>
                <c:pt idx="609">
                  <c:v>60.961351351351297</c:v>
                </c:pt>
                <c:pt idx="610">
                  <c:v>61.061450450450501</c:v>
                </c:pt>
                <c:pt idx="611">
                  <c:v>61.161549549549498</c:v>
                </c:pt>
                <c:pt idx="612">
                  <c:v>61.261648648648602</c:v>
                </c:pt>
                <c:pt idx="613">
                  <c:v>61.3617477477477</c:v>
                </c:pt>
                <c:pt idx="614">
                  <c:v>61.461846846846797</c:v>
                </c:pt>
                <c:pt idx="615">
                  <c:v>61.561945945945901</c:v>
                </c:pt>
                <c:pt idx="616">
                  <c:v>61.662045045044998</c:v>
                </c:pt>
                <c:pt idx="617">
                  <c:v>61.762144144144102</c:v>
                </c:pt>
                <c:pt idx="618">
                  <c:v>61.862243243243199</c:v>
                </c:pt>
                <c:pt idx="619">
                  <c:v>61.962342342342303</c:v>
                </c:pt>
                <c:pt idx="620">
                  <c:v>62.062441441441401</c:v>
                </c:pt>
                <c:pt idx="621">
                  <c:v>62.162540540540498</c:v>
                </c:pt>
                <c:pt idx="622">
                  <c:v>62.262639639639602</c:v>
                </c:pt>
                <c:pt idx="623">
                  <c:v>62.362738738738699</c:v>
                </c:pt>
                <c:pt idx="624">
                  <c:v>62.462837837837803</c:v>
                </c:pt>
                <c:pt idx="625">
                  <c:v>62.5629369369369</c:v>
                </c:pt>
                <c:pt idx="626">
                  <c:v>62.663036036035997</c:v>
                </c:pt>
                <c:pt idx="627">
                  <c:v>62.763135135135101</c:v>
                </c:pt>
                <c:pt idx="628">
                  <c:v>62.863234234234199</c:v>
                </c:pt>
                <c:pt idx="629">
                  <c:v>62.963333333333303</c:v>
                </c:pt>
                <c:pt idx="630">
                  <c:v>63.0634324324324</c:v>
                </c:pt>
                <c:pt idx="631">
                  <c:v>63.163531531531497</c:v>
                </c:pt>
                <c:pt idx="632">
                  <c:v>63.263630630630601</c:v>
                </c:pt>
                <c:pt idx="633">
                  <c:v>63.363729729729698</c:v>
                </c:pt>
                <c:pt idx="634">
                  <c:v>63.463828828828802</c:v>
                </c:pt>
                <c:pt idx="635">
                  <c:v>63.563927927927899</c:v>
                </c:pt>
                <c:pt idx="636">
                  <c:v>63.664027027026997</c:v>
                </c:pt>
                <c:pt idx="637">
                  <c:v>63.764126126126101</c:v>
                </c:pt>
                <c:pt idx="638">
                  <c:v>63.864225225225198</c:v>
                </c:pt>
                <c:pt idx="639">
                  <c:v>63.964324324324302</c:v>
                </c:pt>
                <c:pt idx="640">
                  <c:v>64.064423423423406</c:v>
                </c:pt>
                <c:pt idx="641">
                  <c:v>64.164522522522503</c:v>
                </c:pt>
                <c:pt idx="642">
                  <c:v>64.2646216216216</c:v>
                </c:pt>
                <c:pt idx="643">
                  <c:v>64.364720720720697</c:v>
                </c:pt>
                <c:pt idx="644">
                  <c:v>64.464819819819795</c:v>
                </c:pt>
                <c:pt idx="645">
                  <c:v>64.564918918918906</c:v>
                </c:pt>
                <c:pt idx="646">
                  <c:v>64.665018018018003</c:v>
                </c:pt>
                <c:pt idx="647">
                  <c:v>64.7651171171171</c:v>
                </c:pt>
                <c:pt idx="648">
                  <c:v>64.865216216216197</c:v>
                </c:pt>
                <c:pt idx="649">
                  <c:v>64.965315315315294</c:v>
                </c:pt>
                <c:pt idx="650">
                  <c:v>65.065414414414406</c:v>
                </c:pt>
                <c:pt idx="651">
                  <c:v>65.165513513513503</c:v>
                </c:pt>
                <c:pt idx="652">
                  <c:v>65.2656126126126</c:v>
                </c:pt>
                <c:pt idx="653">
                  <c:v>65.365711711711697</c:v>
                </c:pt>
                <c:pt idx="654">
                  <c:v>65.465810810810794</c:v>
                </c:pt>
                <c:pt idx="655">
                  <c:v>65.565909909909905</c:v>
                </c:pt>
                <c:pt idx="656">
                  <c:v>65.666009009009002</c:v>
                </c:pt>
                <c:pt idx="657">
                  <c:v>65.766108108108099</c:v>
                </c:pt>
                <c:pt idx="658">
                  <c:v>65.866207207207196</c:v>
                </c:pt>
                <c:pt idx="659">
                  <c:v>65.966306306306294</c:v>
                </c:pt>
                <c:pt idx="660">
                  <c:v>66.066405405405405</c:v>
                </c:pt>
                <c:pt idx="661">
                  <c:v>66.166504504504502</c:v>
                </c:pt>
                <c:pt idx="662">
                  <c:v>66.266603603603599</c:v>
                </c:pt>
                <c:pt idx="663">
                  <c:v>66.366702702702696</c:v>
                </c:pt>
                <c:pt idx="664">
                  <c:v>66.466801801801793</c:v>
                </c:pt>
                <c:pt idx="665">
                  <c:v>66.566900900900905</c:v>
                </c:pt>
                <c:pt idx="666">
                  <c:v>66.667000000000002</c:v>
                </c:pt>
                <c:pt idx="667">
                  <c:v>66.767099099099099</c:v>
                </c:pt>
                <c:pt idx="668">
                  <c:v>66.867198198198196</c:v>
                </c:pt>
                <c:pt idx="669">
                  <c:v>66.967297297297307</c:v>
                </c:pt>
                <c:pt idx="670">
                  <c:v>67.067396396396404</c:v>
                </c:pt>
                <c:pt idx="671">
                  <c:v>67.167495495495501</c:v>
                </c:pt>
                <c:pt idx="672">
                  <c:v>67.267594594594598</c:v>
                </c:pt>
                <c:pt idx="673">
                  <c:v>67.367693693693695</c:v>
                </c:pt>
                <c:pt idx="674">
                  <c:v>67.467792792792807</c:v>
                </c:pt>
                <c:pt idx="675">
                  <c:v>67.567891891891904</c:v>
                </c:pt>
                <c:pt idx="676">
                  <c:v>67.667990990991001</c:v>
                </c:pt>
                <c:pt idx="677">
                  <c:v>67.768090090090098</c:v>
                </c:pt>
                <c:pt idx="678">
                  <c:v>67.868189189189195</c:v>
                </c:pt>
                <c:pt idx="679">
                  <c:v>67.968288288288306</c:v>
                </c:pt>
                <c:pt idx="680">
                  <c:v>68.068387387387403</c:v>
                </c:pt>
                <c:pt idx="681">
                  <c:v>68.168486486486501</c:v>
                </c:pt>
                <c:pt idx="682">
                  <c:v>68.268585585585598</c:v>
                </c:pt>
                <c:pt idx="683">
                  <c:v>68.368684684684695</c:v>
                </c:pt>
                <c:pt idx="684">
                  <c:v>68.468783783783806</c:v>
                </c:pt>
                <c:pt idx="685">
                  <c:v>68.568882882882903</c:v>
                </c:pt>
                <c:pt idx="686">
                  <c:v>68.668981981982</c:v>
                </c:pt>
                <c:pt idx="687">
                  <c:v>68.769081081081097</c:v>
                </c:pt>
                <c:pt idx="688">
                  <c:v>68.869180180180194</c:v>
                </c:pt>
                <c:pt idx="689">
                  <c:v>68.969279279279306</c:v>
                </c:pt>
                <c:pt idx="690">
                  <c:v>69.069378378378403</c:v>
                </c:pt>
                <c:pt idx="691">
                  <c:v>69.1694774774775</c:v>
                </c:pt>
                <c:pt idx="692">
                  <c:v>69.269576576576597</c:v>
                </c:pt>
                <c:pt idx="693">
                  <c:v>69.369675675675694</c:v>
                </c:pt>
                <c:pt idx="694">
                  <c:v>69.469774774774805</c:v>
                </c:pt>
                <c:pt idx="695">
                  <c:v>69.569873873873902</c:v>
                </c:pt>
                <c:pt idx="696">
                  <c:v>69.669972972973</c:v>
                </c:pt>
                <c:pt idx="697">
                  <c:v>69.770072072072097</c:v>
                </c:pt>
                <c:pt idx="698">
                  <c:v>69.870171171171194</c:v>
                </c:pt>
                <c:pt idx="699">
                  <c:v>69.970270270270305</c:v>
                </c:pt>
                <c:pt idx="700">
                  <c:v>70.070369369369402</c:v>
                </c:pt>
                <c:pt idx="701">
                  <c:v>70.170468468468499</c:v>
                </c:pt>
                <c:pt idx="702">
                  <c:v>70.270567567567596</c:v>
                </c:pt>
                <c:pt idx="703">
                  <c:v>70.370666666666693</c:v>
                </c:pt>
                <c:pt idx="704">
                  <c:v>70.470765765765805</c:v>
                </c:pt>
                <c:pt idx="705">
                  <c:v>70.570864864864902</c:v>
                </c:pt>
                <c:pt idx="706">
                  <c:v>70.670963963963999</c:v>
                </c:pt>
                <c:pt idx="707">
                  <c:v>70.771063063063096</c:v>
                </c:pt>
                <c:pt idx="708">
                  <c:v>70.871162162162193</c:v>
                </c:pt>
                <c:pt idx="709">
                  <c:v>70.971261261261304</c:v>
                </c:pt>
                <c:pt idx="710">
                  <c:v>71.071360360360401</c:v>
                </c:pt>
                <c:pt idx="711">
                  <c:v>71.171459459459498</c:v>
                </c:pt>
                <c:pt idx="712">
                  <c:v>71.271558558558596</c:v>
                </c:pt>
                <c:pt idx="713">
                  <c:v>71.371657657657707</c:v>
                </c:pt>
                <c:pt idx="714">
                  <c:v>71.471756756756804</c:v>
                </c:pt>
                <c:pt idx="715">
                  <c:v>71.571855855855901</c:v>
                </c:pt>
                <c:pt idx="716">
                  <c:v>71.671954954954998</c:v>
                </c:pt>
                <c:pt idx="717">
                  <c:v>71.772054054054095</c:v>
                </c:pt>
                <c:pt idx="718">
                  <c:v>71.872153153153207</c:v>
                </c:pt>
                <c:pt idx="719">
                  <c:v>71.972252252252304</c:v>
                </c:pt>
                <c:pt idx="720">
                  <c:v>72.072351351351401</c:v>
                </c:pt>
                <c:pt idx="721">
                  <c:v>72.172450450450498</c:v>
                </c:pt>
                <c:pt idx="722">
                  <c:v>72.272549549549595</c:v>
                </c:pt>
                <c:pt idx="723">
                  <c:v>72.372648648648607</c:v>
                </c:pt>
                <c:pt idx="724">
                  <c:v>72.472747747747803</c:v>
                </c:pt>
                <c:pt idx="725">
                  <c:v>72.5728468468469</c:v>
                </c:pt>
                <c:pt idx="726">
                  <c:v>72.672945945945997</c:v>
                </c:pt>
                <c:pt idx="727">
                  <c:v>72.773045045045095</c:v>
                </c:pt>
                <c:pt idx="728">
                  <c:v>72.873144144144106</c:v>
                </c:pt>
                <c:pt idx="729">
                  <c:v>72.973243243243203</c:v>
                </c:pt>
                <c:pt idx="730">
                  <c:v>73.073342342342301</c:v>
                </c:pt>
                <c:pt idx="731">
                  <c:v>73.173441441441497</c:v>
                </c:pt>
                <c:pt idx="732">
                  <c:v>73.273540540540594</c:v>
                </c:pt>
                <c:pt idx="733">
                  <c:v>73.373639639639606</c:v>
                </c:pt>
                <c:pt idx="734">
                  <c:v>73.473738738738703</c:v>
                </c:pt>
                <c:pt idx="735">
                  <c:v>73.5738378378378</c:v>
                </c:pt>
                <c:pt idx="736">
                  <c:v>73.673936936936897</c:v>
                </c:pt>
                <c:pt idx="737">
                  <c:v>73.774036036035994</c:v>
                </c:pt>
                <c:pt idx="738">
                  <c:v>73.874135135135106</c:v>
                </c:pt>
                <c:pt idx="739">
                  <c:v>73.974234234234203</c:v>
                </c:pt>
                <c:pt idx="740">
                  <c:v>74.0743333333333</c:v>
                </c:pt>
                <c:pt idx="741">
                  <c:v>74.174432432432397</c:v>
                </c:pt>
                <c:pt idx="742">
                  <c:v>74.274531531531494</c:v>
                </c:pt>
                <c:pt idx="743">
                  <c:v>74.374630630630605</c:v>
                </c:pt>
                <c:pt idx="744">
                  <c:v>74.474729729729702</c:v>
                </c:pt>
                <c:pt idx="745">
                  <c:v>74.574828828828799</c:v>
                </c:pt>
                <c:pt idx="746">
                  <c:v>74.674927927927897</c:v>
                </c:pt>
                <c:pt idx="747">
                  <c:v>74.775027027026994</c:v>
                </c:pt>
                <c:pt idx="748">
                  <c:v>74.875126126126105</c:v>
                </c:pt>
                <c:pt idx="749">
                  <c:v>74.975225225225202</c:v>
                </c:pt>
                <c:pt idx="750">
                  <c:v>75.075324324324299</c:v>
                </c:pt>
                <c:pt idx="751">
                  <c:v>75.175423423423396</c:v>
                </c:pt>
                <c:pt idx="752">
                  <c:v>75.275522522522493</c:v>
                </c:pt>
                <c:pt idx="753">
                  <c:v>75.375621621621605</c:v>
                </c:pt>
                <c:pt idx="754">
                  <c:v>75.475720720720702</c:v>
                </c:pt>
                <c:pt idx="755">
                  <c:v>75.575819819819799</c:v>
                </c:pt>
                <c:pt idx="756">
                  <c:v>75.675918918918896</c:v>
                </c:pt>
                <c:pt idx="757">
                  <c:v>75.776018018017993</c:v>
                </c:pt>
                <c:pt idx="758">
                  <c:v>75.876117117117104</c:v>
                </c:pt>
                <c:pt idx="759">
                  <c:v>75.976216216216201</c:v>
                </c:pt>
                <c:pt idx="760">
                  <c:v>76.076315315315298</c:v>
                </c:pt>
                <c:pt idx="761">
                  <c:v>76.176414414414396</c:v>
                </c:pt>
                <c:pt idx="762">
                  <c:v>76.276513513513507</c:v>
                </c:pt>
                <c:pt idx="763">
                  <c:v>76.376612612612604</c:v>
                </c:pt>
                <c:pt idx="764">
                  <c:v>76.476711711711701</c:v>
                </c:pt>
                <c:pt idx="765">
                  <c:v>76.576810810810798</c:v>
                </c:pt>
                <c:pt idx="766">
                  <c:v>76.676909909909895</c:v>
                </c:pt>
                <c:pt idx="767">
                  <c:v>76.777009009009006</c:v>
                </c:pt>
                <c:pt idx="768">
                  <c:v>76.877108108108104</c:v>
                </c:pt>
                <c:pt idx="769">
                  <c:v>76.977207207207201</c:v>
                </c:pt>
                <c:pt idx="770">
                  <c:v>77.077306306306298</c:v>
                </c:pt>
                <c:pt idx="771">
                  <c:v>77.177405405405395</c:v>
                </c:pt>
                <c:pt idx="772">
                  <c:v>77.277504504504506</c:v>
                </c:pt>
                <c:pt idx="773">
                  <c:v>77.377603603603603</c:v>
                </c:pt>
                <c:pt idx="774">
                  <c:v>77.4777027027027</c:v>
                </c:pt>
                <c:pt idx="775">
                  <c:v>77.577801801801797</c:v>
                </c:pt>
                <c:pt idx="776">
                  <c:v>77.677900900900894</c:v>
                </c:pt>
                <c:pt idx="777">
                  <c:v>77.778000000000006</c:v>
                </c:pt>
                <c:pt idx="778">
                  <c:v>77.878099099099103</c:v>
                </c:pt>
                <c:pt idx="779">
                  <c:v>77.9781981981982</c:v>
                </c:pt>
                <c:pt idx="780">
                  <c:v>78.078297297297297</c:v>
                </c:pt>
                <c:pt idx="781">
                  <c:v>78.178396396396394</c:v>
                </c:pt>
                <c:pt idx="782">
                  <c:v>78.278495495495505</c:v>
                </c:pt>
                <c:pt idx="783">
                  <c:v>78.378594594594603</c:v>
                </c:pt>
                <c:pt idx="784">
                  <c:v>78.4786936936937</c:v>
                </c:pt>
                <c:pt idx="785">
                  <c:v>78.578792792792797</c:v>
                </c:pt>
                <c:pt idx="786">
                  <c:v>78.678891891891894</c:v>
                </c:pt>
                <c:pt idx="787">
                  <c:v>78.778990990991005</c:v>
                </c:pt>
                <c:pt idx="788">
                  <c:v>78.879090090090102</c:v>
                </c:pt>
                <c:pt idx="789">
                  <c:v>78.979189189189199</c:v>
                </c:pt>
                <c:pt idx="790">
                  <c:v>79.079288288288296</c:v>
                </c:pt>
                <c:pt idx="791">
                  <c:v>79.179387387387393</c:v>
                </c:pt>
                <c:pt idx="792">
                  <c:v>79.279486486486505</c:v>
                </c:pt>
                <c:pt idx="793">
                  <c:v>79.379585585585602</c:v>
                </c:pt>
                <c:pt idx="794">
                  <c:v>79.479684684684699</c:v>
                </c:pt>
                <c:pt idx="795">
                  <c:v>79.579783783783796</c:v>
                </c:pt>
                <c:pt idx="796">
                  <c:v>79.679882882882893</c:v>
                </c:pt>
                <c:pt idx="797">
                  <c:v>79.779981981982004</c:v>
                </c:pt>
                <c:pt idx="798">
                  <c:v>79.880081081081102</c:v>
                </c:pt>
                <c:pt idx="799">
                  <c:v>79.980180180180199</c:v>
                </c:pt>
                <c:pt idx="800">
                  <c:v>80.080279279279296</c:v>
                </c:pt>
                <c:pt idx="801">
                  <c:v>80.180378378378407</c:v>
                </c:pt>
                <c:pt idx="802">
                  <c:v>80.280477477477504</c:v>
                </c:pt>
                <c:pt idx="803">
                  <c:v>80.380576576576601</c:v>
                </c:pt>
                <c:pt idx="804">
                  <c:v>80.480675675675698</c:v>
                </c:pt>
                <c:pt idx="805">
                  <c:v>80.580774774774795</c:v>
                </c:pt>
                <c:pt idx="806">
                  <c:v>80.680873873873907</c:v>
                </c:pt>
                <c:pt idx="807">
                  <c:v>80.780972972973004</c:v>
                </c:pt>
                <c:pt idx="808">
                  <c:v>80.881072072072101</c:v>
                </c:pt>
                <c:pt idx="809">
                  <c:v>80.981171171171198</c:v>
                </c:pt>
                <c:pt idx="810">
                  <c:v>81.081270270270295</c:v>
                </c:pt>
                <c:pt idx="811">
                  <c:v>81.181369369369406</c:v>
                </c:pt>
                <c:pt idx="812">
                  <c:v>81.281468468468503</c:v>
                </c:pt>
                <c:pt idx="813">
                  <c:v>81.3815675675676</c:v>
                </c:pt>
                <c:pt idx="814">
                  <c:v>81.481666666666698</c:v>
                </c:pt>
                <c:pt idx="815">
                  <c:v>81.581765765765795</c:v>
                </c:pt>
                <c:pt idx="816">
                  <c:v>81.681864864864906</c:v>
                </c:pt>
                <c:pt idx="817">
                  <c:v>81.781963963964003</c:v>
                </c:pt>
                <c:pt idx="818">
                  <c:v>81.8820630630631</c:v>
                </c:pt>
                <c:pt idx="819">
                  <c:v>81.982162162162197</c:v>
                </c:pt>
                <c:pt idx="820">
                  <c:v>82.082261261261294</c:v>
                </c:pt>
                <c:pt idx="821">
                  <c:v>82.182360360360406</c:v>
                </c:pt>
                <c:pt idx="822">
                  <c:v>82.282459459459503</c:v>
                </c:pt>
                <c:pt idx="823">
                  <c:v>82.3825585585586</c:v>
                </c:pt>
                <c:pt idx="824">
                  <c:v>82.482657657657697</c:v>
                </c:pt>
                <c:pt idx="825">
                  <c:v>82.582756756756794</c:v>
                </c:pt>
                <c:pt idx="826">
                  <c:v>82.682855855855905</c:v>
                </c:pt>
                <c:pt idx="827">
                  <c:v>82.782954954955002</c:v>
                </c:pt>
                <c:pt idx="828">
                  <c:v>82.883054054054099</c:v>
                </c:pt>
                <c:pt idx="829">
                  <c:v>82.983153153153197</c:v>
                </c:pt>
                <c:pt idx="830">
                  <c:v>83.083252252252294</c:v>
                </c:pt>
                <c:pt idx="831">
                  <c:v>83.183351351351405</c:v>
                </c:pt>
                <c:pt idx="832">
                  <c:v>83.283450450450502</c:v>
                </c:pt>
                <c:pt idx="833">
                  <c:v>83.383549549549599</c:v>
                </c:pt>
                <c:pt idx="834">
                  <c:v>83.483648648648696</c:v>
                </c:pt>
                <c:pt idx="835">
                  <c:v>83.583747747747793</c:v>
                </c:pt>
                <c:pt idx="836">
                  <c:v>83.683846846846805</c:v>
                </c:pt>
                <c:pt idx="837">
                  <c:v>83.783945945946002</c:v>
                </c:pt>
                <c:pt idx="838">
                  <c:v>83.884045045045099</c:v>
                </c:pt>
                <c:pt idx="839">
                  <c:v>83.984144144144196</c:v>
                </c:pt>
                <c:pt idx="840">
                  <c:v>84.084243243243293</c:v>
                </c:pt>
                <c:pt idx="841">
                  <c:v>84.184342342342305</c:v>
                </c:pt>
                <c:pt idx="842">
                  <c:v>84.284441441441402</c:v>
                </c:pt>
                <c:pt idx="843">
                  <c:v>84.384540540540499</c:v>
                </c:pt>
                <c:pt idx="844">
                  <c:v>84.484639639639695</c:v>
                </c:pt>
                <c:pt idx="845">
                  <c:v>84.584738738738807</c:v>
                </c:pt>
                <c:pt idx="846">
                  <c:v>84.684837837837804</c:v>
                </c:pt>
                <c:pt idx="847">
                  <c:v>84.784936936936901</c:v>
                </c:pt>
                <c:pt idx="848">
                  <c:v>84.885036036035999</c:v>
                </c:pt>
                <c:pt idx="849">
                  <c:v>84.985135135135096</c:v>
                </c:pt>
                <c:pt idx="850">
                  <c:v>85.085234234234207</c:v>
                </c:pt>
                <c:pt idx="851">
                  <c:v>85.185333333333304</c:v>
                </c:pt>
                <c:pt idx="852">
                  <c:v>85.285432432432401</c:v>
                </c:pt>
                <c:pt idx="853">
                  <c:v>85.385531531531498</c:v>
                </c:pt>
                <c:pt idx="854">
                  <c:v>85.485630630630595</c:v>
                </c:pt>
                <c:pt idx="855">
                  <c:v>85.585729729729707</c:v>
                </c:pt>
                <c:pt idx="856">
                  <c:v>85.685828828828804</c:v>
                </c:pt>
                <c:pt idx="857">
                  <c:v>85.785927927927901</c:v>
                </c:pt>
                <c:pt idx="858">
                  <c:v>85.886027027026998</c:v>
                </c:pt>
                <c:pt idx="859">
                  <c:v>85.986126126126095</c:v>
                </c:pt>
                <c:pt idx="860">
                  <c:v>86.086225225225206</c:v>
                </c:pt>
                <c:pt idx="861">
                  <c:v>86.186324324324303</c:v>
                </c:pt>
                <c:pt idx="862">
                  <c:v>86.2864234234234</c:v>
                </c:pt>
                <c:pt idx="863">
                  <c:v>86.386522522522498</c:v>
                </c:pt>
                <c:pt idx="864">
                  <c:v>86.486621621621595</c:v>
                </c:pt>
                <c:pt idx="865">
                  <c:v>86.586720720720706</c:v>
                </c:pt>
                <c:pt idx="866">
                  <c:v>86.686819819819803</c:v>
                </c:pt>
                <c:pt idx="867">
                  <c:v>86.7869189189189</c:v>
                </c:pt>
                <c:pt idx="868">
                  <c:v>86.887018018017997</c:v>
                </c:pt>
                <c:pt idx="869">
                  <c:v>86.987117117117094</c:v>
                </c:pt>
                <c:pt idx="870">
                  <c:v>87.087216216216206</c:v>
                </c:pt>
                <c:pt idx="871">
                  <c:v>87.187315315315303</c:v>
                </c:pt>
                <c:pt idx="872">
                  <c:v>87.2874144144144</c:v>
                </c:pt>
                <c:pt idx="873">
                  <c:v>87.387513513513497</c:v>
                </c:pt>
                <c:pt idx="874">
                  <c:v>87.487612612612594</c:v>
                </c:pt>
                <c:pt idx="875">
                  <c:v>87.587711711711705</c:v>
                </c:pt>
                <c:pt idx="876">
                  <c:v>87.687810810810802</c:v>
                </c:pt>
                <c:pt idx="877">
                  <c:v>87.787909909909899</c:v>
                </c:pt>
                <c:pt idx="878">
                  <c:v>87.888009009008996</c:v>
                </c:pt>
                <c:pt idx="879">
                  <c:v>87.988108108108094</c:v>
                </c:pt>
                <c:pt idx="880">
                  <c:v>88.088207207207205</c:v>
                </c:pt>
                <c:pt idx="881">
                  <c:v>88.188306306306302</c:v>
                </c:pt>
                <c:pt idx="882">
                  <c:v>88.288405405405399</c:v>
                </c:pt>
                <c:pt idx="883">
                  <c:v>88.388504504504496</c:v>
                </c:pt>
                <c:pt idx="884">
                  <c:v>88.488603603603593</c:v>
                </c:pt>
                <c:pt idx="885">
                  <c:v>88.588702702702705</c:v>
                </c:pt>
                <c:pt idx="886">
                  <c:v>88.688801801801802</c:v>
                </c:pt>
                <c:pt idx="887">
                  <c:v>88.788900900900899</c:v>
                </c:pt>
                <c:pt idx="888">
                  <c:v>88.888999999999996</c:v>
                </c:pt>
                <c:pt idx="889">
                  <c:v>88.989099099099107</c:v>
                </c:pt>
                <c:pt idx="890">
                  <c:v>89.089198198198204</c:v>
                </c:pt>
                <c:pt idx="891">
                  <c:v>89.189297297297301</c:v>
                </c:pt>
                <c:pt idx="892">
                  <c:v>89.289396396396398</c:v>
                </c:pt>
                <c:pt idx="893">
                  <c:v>89.389495495495495</c:v>
                </c:pt>
                <c:pt idx="894">
                  <c:v>89.489594594594607</c:v>
                </c:pt>
                <c:pt idx="895">
                  <c:v>89.589693693693704</c:v>
                </c:pt>
                <c:pt idx="896">
                  <c:v>89.689792792792801</c:v>
                </c:pt>
                <c:pt idx="897">
                  <c:v>89.789891891891898</c:v>
                </c:pt>
                <c:pt idx="898">
                  <c:v>89.889990990990995</c:v>
                </c:pt>
                <c:pt idx="899">
                  <c:v>89.990090090090106</c:v>
                </c:pt>
                <c:pt idx="900">
                  <c:v>90.090189189189203</c:v>
                </c:pt>
                <c:pt idx="901">
                  <c:v>90.190288288288301</c:v>
                </c:pt>
                <c:pt idx="902">
                  <c:v>90.290387387387398</c:v>
                </c:pt>
                <c:pt idx="903">
                  <c:v>90.390486486486495</c:v>
                </c:pt>
                <c:pt idx="904">
                  <c:v>90.490585585585606</c:v>
                </c:pt>
                <c:pt idx="905">
                  <c:v>90.590684684684703</c:v>
                </c:pt>
                <c:pt idx="906">
                  <c:v>90.6907837837838</c:v>
                </c:pt>
                <c:pt idx="907">
                  <c:v>90.790882882882897</c:v>
                </c:pt>
                <c:pt idx="908">
                  <c:v>90.890981981981994</c:v>
                </c:pt>
                <c:pt idx="909">
                  <c:v>90.991081081081106</c:v>
                </c:pt>
                <c:pt idx="910">
                  <c:v>91.091180180180203</c:v>
                </c:pt>
                <c:pt idx="911">
                  <c:v>91.1912792792793</c:v>
                </c:pt>
                <c:pt idx="912">
                  <c:v>91.291378378378397</c:v>
                </c:pt>
                <c:pt idx="913">
                  <c:v>91.391477477477494</c:v>
                </c:pt>
                <c:pt idx="914">
                  <c:v>91.491576576576605</c:v>
                </c:pt>
                <c:pt idx="915">
                  <c:v>91.591675675675702</c:v>
                </c:pt>
                <c:pt idx="916">
                  <c:v>91.6917747747748</c:v>
                </c:pt>
                <c:pt idx="917">
                  <c:v>91.791873873873897</c:v>
                </c:pt>
                <c:pt idx="918">
                  <c:v>91.891972972972994</c:v>
                </c:pt>
                <c:pt idx="919">
                  <c:v>91.992072072072105</c:v>
                </c:pt>
                <c:pt idx="920">
                  <c:v>92.092171171171202</c:v>
                </c:pt>
                <c:pt idx="921">
                  <c:v>92.192270270270299</c:v>
                </c:pt>
                <c:pt idx="922">
                  <c:v>92.292369369369396</c:v>
                </c:pt>
                <c:pt idx="923">
                  <c:v>92.392468468468493</c:v>
                </c:pt>
                <c:pt idx="924">
                  <c:v>92.492567567567605</c:v>
                </c:pt>
                <c:pt idx="925">
                  <c:v>92.592666666666702</c:v>
                </c:pt>
                <c:pt idx="926">
                  <c:v>92.692765765765799</c:v>
                </c:pt>
                <c:pt idx="927">
                  <c:v>92.792864864864896</c:v>
                </c:pt>
                <c:pt idx="928">
                  <c:v>92.892963963963993</c:v>
                </c:pt>
                <c:pt idx="929">
                  <c:v>92.993063063063104</c:v>
                </c:pt>
                <c:pt idx="930">
                  <c:v>93.093162162162201</c:v>
                </c:pt>
                <c:pt idx="931">
                  <c:v>93.193261261261299</c:v>
                </c:pt>
                <c:pt idx="932">
                  <c:v>93.293360360360396</c:v>
                </c:pt>
                <c:pt idx="933">
                  <c:v>93.393459459459507</c:v>
                </c:pt>
                <c:pt idx="934">
                  <c:v>93.493558558558604</c:v>
                </c:pt>
                <c:pt idx="935">
                  <c:v>93.593657657657701</c:v>
                </c:pt>
                <c:pt idx="936">
                  <c:v>93.693756756756798</c:v>
                </c:pt>
                <c:pt idx="937">
                  <c:v>93.793855855855895</c:v>
                </c:pt>
                <c:pt idx="938">
                  <c:v>93.893954954955007</c:v>
                </c:pt>
                <c:pt idx="939">
                  <c:v>93.994054054054104</c:v>
                </c:pt>
                <c:pt idx="940">
                  <c:v>94.094153153153201</c:v>
                </c:pt>
                <c:pt idx="941">
                  <c:v>94.194252252252298</c:v>
                </c:pt>
                <c:pt idx="942">
                  <c:v>94.294351351351395</c:v>
                </c:pt>
                <c:pt idx="943">
                  <c:v>94.394450450450506</c:v>
                </c:pt>
                <c:pt idx="944">
                  <c:v>94.494549549549603</c:v>
                </c:pt>
                <c:pt idx="945">
                  <c:v>94.5946486486487</c:v>
                </c:pt>
                <c:pt idx="946">
                  <c:v>94.694747747747797</c:v>
                </c:pt>
                <c:pt idx="947">
                  <c:v>94.794846846846895</c:v>
                </c:pt>
                <c:pt idx="948">
                  <c:v>94.894945945945906</c:v>
                </c:pt>
                <c:pt idx="949">
                  <c:v>94.995045045045003</c:v>
                </c:pt>
                <c:pt idx="950">
                  <c:v>95.0951441441442</c:v>
                </c:pt>
                <c:pt idx="951">
                  <c:v>95.195243243243297</c:v>
                </c:pt>
                <c:pt idx="952">
                  <c:v>95.295342342342394</c:v>
                </c:pt>
                <c:pt idx="953">
                  <c:v>95.395441441441406</c:v>
                </c:pt>
                <c:pt idx="954">
                  <c:v>95.495540540540503</c:v>
                </c:pt>
                <c:pt idx="955">
                  <c:v>95.5956396396396</c:v>
                </c:pt>
                <c:pt idx="956">
                  <c:v>95.695738738738697</c:v>
                </c:pt>
                <c:pt idx="957">
                  <c:v>95.795837837837894</c:v>
                </c:pt>
                <c:pt idx="958">
                  <c:v>95.895936936936906</c:v>
                </c:pt>
                <c:pt idx="959">
                  <c:v>95.996036036036003</c:v>
                </c:pt>
                <c:pt idx="960">
                  <c:v>96.0961351351351</c:v>
                </c:pt>
                <c:pt idx="961">
                  <c:v>96.196234234234197</c:v>
                </c:pt>
                <c:pt idx="962">
                  <c:v>96.296333333333294</c:v>
                </c:pt>
                <c:pt idx="963">
                  <c:v>96.396432432432405</c:v>
                </c:pt>
                <c:pt idx="964">
                  <c:v>96.496531531531502</c:v>
                </c:pt>
                <c:pt idx="965">
                  <c:v>96.5966306306306</c:v>
                </c:pt>
                <c:pt idx="966">
                  <c:v>96.696729729729697</c:v>
                </c:pt>
                <c:pt idx="967">
                  <c:v>96.796828828828794</c:v>
                </c:pt>
                <c:pt idx="968">
                  <c:v>96.896927927927905</c:v>
                </c:pt>
                <c:pt idx="969">
                  <c:v>96.997027027027002</c:v>
                </c:pt>
                <c:pt idx="970">
                  <c:v>97.097126126126099</c:v>
                </c:pt>
                <c:pt idx="971">
                  <c:v>97.197225225225196</c:v>
                </c:pt>
                <c:pt idx="972">
                  <c:v>97.297324324324293</c:v>
                </c:pt>
                <c:pt idx="973">
                  <c:v>97.397423423423405</c:v>
                </c:pt>
                <c:pt idx="974">
                  <c:v>97.497522522522502</c:v>
                </c:pt>
                <c:pt idx="975">
                  <c:v>97.597621621621599</c:v>
                </c:pt>
                <c:pt idx="976">
                  <c:v>97.697720720720696</c:v>
                </c:pt>
                <c:pt idx="977">
                  <c:v>97.797819819819793</c:v>
                </c:pt>
                <c:pt idx="978">
                  <c:v>97.897918918918904</c:v>
                </c:pt>
                <c:pt idx="979">
                  <c:v>97.998018018018001</c:v>
                </c:pt>
                <c:pt idx="980">
                  <c:v>98.098117117117098</c:v>
                </c:pt>
                <c:pt idx="981">
                  <c:v>98.198216216216196</c:v>
                </c:pt>
                <c:pt idx="982">
                  <c:v>98.298315315315307</c:v>
                </c:pt>
                <c:pt idx="983">
                  <c:v>98.398414414414404</c:v>
                </c:pt>
                <c:pt idx="984">
                  <c:v>98.498513513513501</c:v>
                </c:pt>
                <c:pt idx="985">
                  <c:v>98.598612612612598</c:v>
                </c:pt>
                <c:pt idx="986">
                  <c:v>98.698711711711695</c:v>
                </c:pt>
                <c:pt idx="987">
                  <c:v>98.798810810810807</c:v>
                </c:pt>
                <c:pt idx="988">
                  <c:v>98.898909909909904</c:v>
                </c:pt>
                <c:pt idx="989">
                  <c:v>98.999009009009001</c:v>
                </c:pt>
                <c:pt idx="990">
                  <c:v>99.099108108108098</c:v>
                </c:pt>
                <c:pt idx="991">
                  <c:v>99.199207207207195</c:v>
                </c:pt>
                <c:pt idx="992">
                  <c:v>99.299306306306306</c:v>
                </c:pt>
                <c:pt idx="993">
                  <c:v>99.399405405405403</c:v>
                </c:pt>
                <c:pt idx="994">
                  <c:v>99.4995045045045</c:v>
                </c:pt>
                <c:pt idx="995">
                  <c:v>99.599603603603597</c:v>
                </c:pt>
                <c:pt idx="996">
                  <c:v>99.699702702702695</c:v>
                </c:pt>
                <c:pt idx="997">
                  <c:v>99.799801801801806</c:v>
                </c:pt>
                <c:pt idx="998">
                  <c:v>99.899900900900903</c:v>
                </c:pt>
                <c:pt idx="999">
                  <c:v>100</c:v>
                </c:pt>
              </c:numCache>
            </c:numRef>
          </c:xVal>
          <c:yVal>
            <c:numRef>
              <c:f>'ZBEn Sample Data'!$F$2:$F$1029</c:f>
              <c:numCache>
                <c:formatCode>General</c:formatCode>
                <c:ptCount val="1028"/>
                <c:pt idx="0">
                  <c:v>5.1229412132651198E-2</c:v>
                </c:pt>
                <c:pt idx="1">
                  <c:v>0.30599964579249367</c:v>
                </c:pt>
                <c:pt idx="2">
                  <c:v>0.55832271824198987</c:v>
                </c:pt>
                <c:pt idx="3">
                  <c:v>0.80822370731946114</c:v>
                </c:pt>
                <c:pt idx="4">
                  <c:v>1.05572739539608</c:v>
                </c:pt>
                <c:pt idx="5">
                  <c:v>1.3008582732173031</c:v>
                </c:pt>
                <c:pt idx="6">
                  <c:v>1.5436405436901306</c:v>
                </c:pt>
                <c:pt idx="7">
                  <c:v>1.7840981256171253</c:v>
                </c:pt>
                <c:pt idx="8">
                  <c:v>2.0222546573778768</c:v>
                </c:pt>
                <c:pt idx="9">
                  <c:v>2.2581335005588374</c:v>
                </c:pt>
                <c:pt idx="10">
                  <c:v>2.4917577435321605</c:v>
                </c:pt>
                <c:pt idx="11">
                  <c:v>2.7231502049845058</c:v>
                </c:pt>
                <c:pt idx="12">
                  <c:v>2.9523334373963404</c:v>
                </c:pt>
                <c:pt idx="13">
                  <c:v>3.1793297304727104</c:v>
                </c:pt>
                <c:pt idx="14">
                  <c:v>3.4041611145260173</c:v>
                </c:pt>
                <c:pt idx="15">
                  <c:v>3.6268493638116932</c:v>
                </c:pt>
                <c:pt idx="16">
                  <c:v>3.8474159998173363</c:v>
                </c:pt>
                <c:pt idx="17">
                  <c:v>4.0658822945061059</c:v>
                </c:pt>
                <c:pt idx="18">
                  <c:v>4.2822692735150332</c:v>
                </c:pt>
                <c:pt idx="19">
                  <c:v>4.4965977193088786</c:v>
                </c:pt>
                <c:pt idx="20">
                  <c:v>4.7088881742903537</c:v>
                </c:pt>
                <c:pt idx="21">
                  <c:v>4.9191609438670403</c:v>
                </c:pt>
                <c:pt idx="22">
                  <c:v>5.1274360994761752</c:v>
                </c:pt>
                <c:pt idx="23">
                  <c:v>5.3337334815673287</c:v>
                </c:pt>
                <c:pt idx="24">
                  <c:v>5.5380727025439036</c:v>
                </c:pt>
                <c:pt idx="25">
                  <c:v>5.7404731496644636</c:v>
                </c:pt>
                <c:pt idx="26">
                  <c:v>5.940953987903546</c:v>
                </c:pt>
                <c:pt idx="27">
                  <c:v>6.1395341627733426</c:v>
                </c:pt>
                <c:pt idx="28">
                  <c:v>6.3362324031067017</c:v>
                </c:pt>
                <c:pt idx="29">
                  <c:v>6.531067223801772</c:v>
                </c:pt>
                <c:pt idx="30">
                  <c:v>6.7240569285289888</c:v>
                </c:pt>
                <c:pt idx="31">
                  <c:v>6.9152196124008203</c:v>
                </c:pt>
                <c:pt idx="32">
                  <c:v>7.1045731646054868</c:v>
                </c:pt>
                <c:pt idx="33">
                  <c:v>7.2921352710040575</c:v>
                </c:pt>
                <c:pt idx="34">
                  <c:v>7.4779234166924464</c:v>
                </c:pt>
                <c:pt idx="35">
                  <c:v>7.6619548885282409</c:v>
                </c:pt>
                <c:pt idx="36">
                  <c:v>7.844246777623316</c:v>
                </c:pt>
                <c:pt idx="37">
                  <c:v>8.0248159818023428</c:v>
                </c:pt>
                <c:pt idx="38">
                  <c:v>8.2036792080279461</c:v>
                </c:pt>
                <c:pt idx="39">
                  <c:v>8.3808529747926954</c:v>
                </c:pt>
                <c:pt idx="40">
                  <c:v>8.5563536144790895</c:v>
                </c:pt>
                <c:pt idx="41">
                  <c:v>8.7301972756871482</c:v>
                </c:pt>
                <c:pt idx="42">
                  <c:v>8.9023999255306485</c:v>
                </c:pt>
                <c:pt idx="43">
                  <c:v>9.0729773519020966</c:v>
                </c:pt>
                <c:pt idx="44">
                  <c:v>9.2419451657075626</c:v>
                </c:pt>
                <c:pt idx="45">
                  <c:v>9.4093188030708834</c:v>
                </c:pt>
                <c:pt idx="46">
                  <c:v>9.575113527508309</c:v>
                </c:pt>
                <c:pt idx="47">
                  <c:v>9.7393444320739349</c:v>
                </c:pt>
                <c:pt idx="48">
                  <c:v>9.9020264414760994</c:v>
                </c:pt>
                <c:pt idx="49">
                  <c:v>10.063174314165511</c:v>
                </c:pt>
                <c:pt idx="50">
                  <c:v>10.222802644395353</c:v>
                </c:pt>
                <c:pt idx="51">
                  <c:v>10.380925864253367</c:v>
                </c:pt>
                <c:pt idx="52">
                  <c:v>10.537558245667334</c:v>
                </c:pt>
                <c:pt idx="53">
                  <c:v>10.692713902383236</c:v>
                </c:pt>
                <c:pt idx="54">
                  <c:v>10.846406791917142</c:v>
                </c:pt>
                <c:pt idx="55">
                  <c:v>10.998650717481057</c:v>
                </c:pt>
                <c:pt idx="56">
                  <c:v>11.14945932988287</c:v>
                </c:pt>
                <c:pt idx="57">
                  <c:v>11.298846129401326</c:v>
                </c:pt>
                <c:pt idx="58">
                  <c:v>11.4468244676358</c:v>
                </c:pt>
                <c:pt idx="59">
                  <c:v>11.593407549331403</c:v>
                </c:pt>
                <c:pt idx="60">
                  <c:v>11.738608434180044</c:v>
                </c:pt>
                <c:pt idx="61">
                  <c:v>11.882440038597537</c:v>
                </c:pt>
                <c:pt idx="62">
                  <c:v>12.024915137477008</c:v>
                </c:pt>
                <c:pt idx="63">
                  <c:v>12.16604636591922</c:v>
                </c:pt>
                <c:pt idx="64">
                  <c:v>12.305846220939847</c:v>
                </c:pt>
                <c:pt idx="65">
                  <c:v>12.444327063154541</c:v>
                </c:pt>
                <c:pt idx="66">
                  <c:v>12.581501118441267</c:v>
                </c:pt>
                <c:pt idx="67">
                  <c:v>12.717380479580946</c:v>
                </c:pt>
                <c:pt idx="68">
                  <c:v>12.85197710787669</c:v>
                </c:pt>
                <c:pt idx="69">
                  <c:v>12.985302834751264</c:v>
                </c:pt>
                <c:pt idx="70">
                  <c:v>13.117369363323931</c:v>
                </c:pt>
                <c:pt idx="71">
                  <c:v>13.24818826996642</c:v>
                </c:pt>
                <c:pt idx="72">
                  <c:v>13.377771005838323</c:v>
                </c:pt>
                <c:pt idx="73">
                  <c:v>13.506128898402826</c:v>
                </c:pt>
                <c:pt idx="74">
                  <c:v>13.633273152922113</c:v>
                </c:pt>
                <c:pt idx="75">
                  <c:v>13.759214853933306</c:v>
                </c:pt>
                <c:pt idx="76">
                  <c:v>13.883964966705447</c:v>
                </c:pt>
                <c:pt idx="77">
                  <c:v>14.007534338676855</c:v>
                </c:pt>
                <c:pt idx="78">
                  <c:v>14.129933700874515</c:v>
                </c:pt>
                <c:pt idx="79">
                  <c:v>14.251173669314213</c:v>
                </c:pt>
                <c:pt idx="80">
                  <c:v>14.371264746382668</c:v>
                </c:pt>
                <c:pt idx="81">
                  <c:v>14.490217322202287</c:v>
                </c:pt>
                <c:pt idx="82">
                  <c:v>14.608041675977271</c:v>
                </c:pt>
                <c:pt idx="83">
                  <c:v>14.724747977322648</c:v>
                </c:pt>
                <c:pt idx="84">
                  <c:v>14.840346287576477</c:v>
                </c:pt>
                <c:pt idx="85">
                  <c:v>14.954846561094261</c:v>
                </c:pt>
                <c:pt idx="86">
                  <c:v>15.068258646527312</c:v>
                </c:pt>
                <c:pt idx="87">
                  <c:v>15.180592288084119</c:v>
                </c:pt>
                <c:pt idx="88">
                  <c:v>15.291857126775732</c:v>
                </c:pt>
                <c:pt idx="89">
                  <c:v>15.402062701644963</c:v>
                </c:pt>
                <c:pt idx="90">
                  <c:v>15.511218450979507</c:v>
                </c:pt>
                <c:pt idx="91">
                  <c:v>15.619333713510139</c:v>
                </c:pt>
                <c:pt idx="92">
                  <c:v>15.726417729592375</c:v>
                </c:pt>
                <c:pt idx="93">
                  <c:v>15.832479642374256</c:v>
                </c:pt>
                <c:pt idx="94">
                  <c:v>15.937528498948129</c:v>
                </c:pt>
                <c:pt idx="95">
                  <c:v>16.041573251488039</c:v>
                </c:pt>
                <c:pt idx="96">
                  <c:v>16.144622758372485</c:v>
                </c:pt>
                <c:pt idx="97">
                  <c:v>16.24668578529305</c:v>
                </c:pt>
                <c:pt idx="98">
                  <c:v>16.347771006348466</c:v>
                </c:pt>
                <c:pt idx="99">
                  <c:v>16.447887005124745</c:v>
                </c:pt>
                <c:pt idx="100">
                  <c:v>16.547042275762017</c:v>
                </c:pt>
                <c:pt idx="101">
                  <c:v>16.64524522400712</c:v>
                </c:pt>
                <c:pt idx="102">
                  <c:v>16.742504168253031</c:v>
                </c:pt>
                <c:pt idx="103">
                  <c:v>16.838827340565267</c:v>
                </c:pt>
                <c:pt idx="104">
                  <c:v>16.934222887694876</c:v>
                </c:pt>
                <c:pt idx="105">
                  <c:v>17.028698872079044</c:v>
                </c:pt>
                <c:pt idx="106">
                  <c:v>17.122263272828281</c:v>
                </c:pt>
                <c:pt idx="107">
                  <c:v>17.214923986701834</c:v>
                </c:pt>
                <c:pt idx="108">
                  <c:v>17.306688829070293</c:v>
                </c:pt>
                <c:pt idx="109">
                  <c:v>17.397565534866128</c:v>
                </c:pt>
                <c:pt idx="110">
                  <c:v>17.487561759522315</c:v>
                </c:pt>
                <c:pt idx="111">
                  <c:v>17.576685079898962</c:v>
                </c:pt>
                <c:pt idx="112">
                  <c:v>17.664942995198135</c:v>
                </c:pt>
                <c:pt idx="113">
                  <c:v>17.752342927867655</c:v>
                </c:pt>
                <c:pt idx="114">
                  <c:v>17.838892224492831</c:v>
                </c:pt>
                <c:pt idx="115">
                  <c:v>17.924598156677394</c:v>
                </c:pt>
                <c:pt idx="116">
                  <c:v>18.009467921913409</c:v>
                </c:pt>
                <c:pt idx="117">
                  <c:v>18.093508644439929</c:v>
                </c:pt>
                <c:pt idx="118">
                  <c:v>18.176727376091193</c:v>
                </c:pt>
                <c:pt idx="119">
                  <c:v>18.259131097133857</c:v>
                </c:pt>
                <c:pt idx="120">
                  <c:v>18.340726717094167</c:v>
                </c:pt>
                <c:pt idx="121">
                  <c:v>18.421521075574383</c:v>
                </c:pt>
                <c:pt idx="122">
                  <c:v>18.501520943059269</c:v>
                </c:pt>
                <c:pt idx="123">
                  <c:v>18.580733021712348</c:v>
                </c:pt>
                <c:pt idx="124">
                  <c:v>18.659163946162217</c:v>
                </c:pt>
                <c:pt idx="125">
                  <c:v>18.736820284279165</c:v>
                </c:pt>
                <c:pt idx="126">
                  <c:v>18.81370853794207</c:v>
                </c:pt>
                <c:pt idx="127">
                  <c:v>18.8898351437958</c:v>
                </c:pt>
                <c:pt idx="128">
                  <c:v>18.965206473998926</c:v>
                </c:pt>
                <c:pt idx="129">
                  <c:v>19.039828836962563</c:v>
                </c:pt>
                <c:pt idx="130">
                  <c:v>19.11370847807974</c:v>
                </c:pt>
                <c:pt idx="131">
                  <c:v>19.186851580445889</c:v>
                </c:pt>
                <c:pt idx="132">
                  <c:v>19.25926426557016</c:v>
                </c:pt>
                <c:pt idx="133">
                  <c:v>19.330952594078383</c:v>
                </c:pt>
                <c:pt idx="134">
                  <c:v>19.401922566406853</c:v>
                </c:pt>
                <c:pt idx="135">
                  <c:v>19.472180123487735</c:v>
                </c:pt>
                <c:pt idx="136">
                  <c:v>19.541731147426066</c:v>
                </c:pt>
                <c:pt idx="137">
                  <c:v>19.610581462168508</c:v>
                </c:pt>
                <c:pt idx="138">
                  <c:v>19.678736834163427</c:v>
                </c:pt>
                <c:pt idx="139">
                  <c:v>19.746202973013396</c:v>
                </c:pt>
                <c:pt idx="140">
                  <c:v>19.812985532119118</c:v>
                </c:pt>
                <c:pt idx="141">
                  <c:v>19.879090109316074</c:v>
                </c:pt>
                <c:pt idx="142">
                  <c:v>19.944522247502583</c:v>
                </c:pt>
                <c:pt idx="143">
                  <c:v>20.00928743526093</c:v>
                </c:pt>
                <c:pt idx="144">
                  <c:v>20.073391107470297</c:v>
                </c:pt>
                <c:pt idx="145">
                  <c:v>20.13683864591248</c:v>
                </c:pt>
                <c:pt idx="146">
                  <c:v>20.199635379870102</c:v>
                </c:pt>
                <c:pt idx="147">
                  <c:v>20.261786586717498</c:v>
                </c:pt>
                <c:pt idx="148">
                  <c:v>20.323297492504551</c:v>
                </c:pt>
                <c:pt idx="149">
                  <c:v>20.384173272533065</c:v>
                </c:pt>
                <c:pt idx="150">
                  <c:v>20.444419051926427</c:v>
                </c:pt>
                <c:pt idx="151">
                  <c:v>20.504039906192119</c:v>
                </c:pt>
                <c:pt idx="152">
                  <c:v>20.563040861777509</c:v>
                </c:pt>
                <c:pt idx="153">
                  <c:v>20.621426896619003</c:v>
                </c:pt>
                <c:pt idx="154">
                  <c:v>20.679202940684057</c:v>
                </c:pt>
                <c:pt idx="155">
                  <c:v>20.736373876507077</c:v>
                </c:pt>
                <c:pt idx="156">
                  <c:v>20.792944539718647</c:v>
                </c:pt>
                <c:pt idx="157">
                  <c:v>20.848919719568222</c:v>
                </c:pt>
                <c:pt idx="158">
                  <c:v>20.904304159440873</c:v>
                </c:pt>
                <c:pt idx="159">
                  <c:v>20.959102557367142</c:v>
                </c:pt>
                <c:pt idx="160">
                  <c:v>21.013319566527414</c:v>
                </c:pt>
                <c:pt idx="161">
                  <c:v>21.06695979574986</c:v>
                </c:pt>
                <c:pt idx="162">
                  <c:v>21.120027810002103</c:v>
                </c:pt>
                <c:pt idx="163">
                  <c:v>21.172528130877549</c:v>
                </c:pt>
                <c:pt idx="164">
                  <c:v>21.224465237075478</c:v>
                </c:pt>
                <c:pt idx="165">
                  <c:v>21.275843564875238</c:v>
                </c:pt>
                <c:pt idx="166">
                  <c:v>21.326667508605205</c:v>
                </c:pt>
                <c:pt idx="167">
                  <c:v>21.376941421105712</c:v>
                </c:pt>
                <c:pt idx="168">
                  <c:v>21.426669614186331</c:v>
                </c:pt>
                <c:pt idx="169">
                  <c:v>21.475856359078211</c:v>
                </c:pt>
                <c:pt idx="170">
                  <c:v>21.524505886880295</c:v>
                </c:pt>
                <c:pt idx="171">
                  <c:v>21.572622389000863</c:v>
                </c:pt>
                <c:pt idx="172">
                  <c:v>21.620210017593134</c:v>
                </c:pt>
                <c:pt idx="173">
                  <c:v>21.66727288598625</c:v>
                </c:pt>
                <c:pt idx="174">
                  <c:v>21.713815069110723</c:v>
                </c:pt>
                <c:pt idx="175">
                  <c:v>21.759840603918921</c:v>
                </c:pt>
                <c:pt idx="176">
                  <c:v>21.805353489800446</c:v>
                </c:pt>
                <c:pt idx="177">
                  <c:v>21.850357688992972</c:v>
                </c:pt>
                <c:pt idx="178">
                  <c:v>21.894857126987439</c:v>
                </c:pt>
                <c:pt idx="179">
                  <c:v>21.938855692929085</c:v>
                </c:pt>
                <c:pt idx="180">
                  <c:v>21.982357240013499</c:v>
                </c:pt>
                <c:pt idx="181">
                  <c:v>22.025365585877896</c:v>
                </c:pt>
                <c:pt idx="182">
                  <c:v>22.067884512987565</c:v>
                </c:pt>
                <c:pt idx="183">
                  <c:v>22.109917769018391</c:v>
                </c:pt>
                <c:pt idx="184">
                  <c:v>22.151469067233926</c:v>
                </c:pt>
                <c:pt idx="185">
                  <c:v>22.192542086858793</c:v>
                </c:pt>
                <c:pt idx="186">
                  <c:v>22.233140473447371</c:v>
                </c:pt>
                <c:pt idx="187">
                  <c:v>22.273267839247836</c:v>
                </c:pt>
                <c:pt idx="188">
                  <c:v>22.312927763562154</c:v>
                </c:pt>
                <c:pt idx="189">
                  <c:v>22.352123793102187</c:v>
                </c:pt>
                <c:pt idx="190">
                  <c:v>22.390859442341</c:v>
                </c:pt>
                <c:pt idx="191">
                  <c:v>22.429138193859977</c:v>
                </c:pt>
                <c:pt idx="192">
                  <c:v>22.466963498692767</c:v>
                </c:pt>
                <c:pt idx="193">
                  <c:v>22.50433877666395</c:v>
                </c:pt>
                <c:pt idx="194">
                  <c:v>22.541267416724494</c:v>
                </c:pt>
                <c:pt idx="195">
                  <c:v>22.57775277728344</c:v>
                </c:pt>
                <c:pt idx="196">
                  <c:v>22.613798186534638</c:v>
                </c:pt>
                <c:pt idx="197">
                  <c:v>22.649406942780985</c:v>
                </c:pt>
                <c:pt idx="198">
                  <c:v>22.684582314753776</c:v>
                </c:pt>
                <c:pt idx="199">
                  <c:v>22.719327541929207</c:v>
                </c:pt>
                <c:pt idx="200">
                  <c:v>22.753645834840132</c:v>
                </c:pt>
                <c:pt idx="201">
                  <c:v>22.787540375385355</c:v>
                </c:pt>
                <c:pt idx="202">
                  <c:v>22.821014317134171</c:v>
                </c:pt>
                <c:pt idx="203">
                  <c:v>22.854070785628519</c:v>
                </c:pt>
                <c:pt idx="204">
                  <c:v>22.886712878680189</c:v>
                </c:pt>
                <c:pt idx="205">
                  <c:v>22.918943666666092</c:v>
                </c:pt>
                <c:pt idx="206">
                  <c:v>22.950766192818946</c:v>
                </c:pt>
                <c:pt idx="207">
                  <c:v>22.982183473514915</c:v>
                </c:pt>
                <c:pt idx="208">
                  <c:v>23.013198498558364</c:v>
                </c:pt>
                <c:pt idx="209">
                  <c:v>23.04381423146247</c:v>
                </c:pt>
                <c:pt idx="210">
                  <c:v>23.074033609727049</c:v>
                </c:pt>
                <c:pt idx="211">
                  <c:v>23.103859545113583</c:v>
                </c:pt>
                <c:pt idx="212">
                  <c:v>23.133294923915845</c:v>
                </c:pt>
                <c:pt idx="213">
                  <c:v>23.162342607228776</c:v>
                </c:pt>
                <c:pt idx="214">
                  <c:v>23.19100543121321</c:v>
                </c:pt>
                <c:pt idx="215">
                  <c:v>23.219286207358046</c:v>
                </c:pt>
                <c:pt idx="216">
                  <c:v>23.247187722739202</c:v>
                </c:pt>
                <c:pt idx="217">
                  <c:v>23.274712740275682</c:v>
                </c:pt>
                <c:pt idx="218">
                  <c:v>23.3018639989827</c:v>
                </c:pt>
                <c:pt idx="219">
                  <c:v>23.328644214221587</c:v>
                </c:pt>
                <c:pt idx="220">
                  <c:v>23.355056077947495</c:v>
                </c:pt>
                <c:pt idx="221">
                  <c:v>23.381102258952897</c:v>
                </c:pt>
                <c:pt idx="222">
                  <c:v>23.406785403110295</c:v>
                </c:pt>
                <c:pt idx="223">
                  <c:v>23.432108133610253</c:v>
                </c:pt>
                <c:pt idx="224">
                  <c:v>23.457073051197927</c:v>
                </c:pt>
                <c:pt idx="225">
                  <c:v>23.481682734405883</c:v>
                </c:pt>
                <c:pt idx="226">
                  <c:v>23.505939739785212</c:v>
                </c:pt>
                <c:pt idx="227">
                  <c:v>23.529846602133407</c:v>
                </c:pt>
                <c:pt idx="228">
                  <c:v>23.55340583471974</c:v>
                </c:pt>
                <c:pt idx="229">
                  <c:v>23.576619929508169</c:v>
                </c:pt>
                <c:pt idx="230">
                  <c:v>23.59949135737719</c:v>
                </c:pt>
                <c:pt idx="231">
                  <c:v>23.622022568338462</c:v>
                </c:pt>
                <c:pt idx="232">
                  <c:v>23.644215991751039</c:v>
                </c:pt>
                <c:pt idx="233">
                  <c:v>23.666074036534994</c:v>
                </c:pt>
                <c:pt idx="234">
                  <c:v>23.687599091381319</c:v>
                </c:pt>
                <c:pt idx="235">
                  <c:v>23.708793524959962</c:v>
                </c:pt>
                <c:pt idx="236">
                  <c:v>23.729659686125636</c:v>
                </c:pt>
                <c:pt idx="237">
                  <c:v>23.750199904120745</c:v>
                </c:pt>
                <c:pt idx="238">
                  <c:v>23.77041648877676</c:v>
                </c:pt>
                <c:pt idx="239">
                  <c:v>23.790311730712403</c:v>
                </c:pt>
                <c:pt idx="240">
                  <c:v>23.809887901530328</c:v>
                </c:pt>
                <c:pt idx="241">
                  <c:v>23.829147254011168</c:v>
                </c:pt>
                <c:pt idx="242">
                  <c:v>23.848092022305543</c:v>
                </c:pt>
                <c:pt idx="243">
                  <c:v>23.866724422124101</c:v>
                </c:pt>
                <c:pt idx="244">
                  <c:v>23.885046650924476</c:v>
                </c:pt>
                <c:pt idx="245">
                  <c:v>23.903060888097425</c:v>
                </c:pt>
                <c:pt idx="246">
                  <c:v>23.920769295149992</c:v>
                </c:pt>
                <c:pt idx="247">
                  <c:v>23.938174015886947</c:v>
                </c:pt>
                <c:pt idx="248">
                  <c:v>23.955277176589817</c:v>
                </c:pt>
                <c:pt idx="249">
                  <c:v>23.972080886194394</c:v>
                </c:pt>
                <c:pt idx="250">
                  <c:v>23.988587236465857</c:v>
                </c:pt>
                <c:pt idx="251">
                  <c:v>24.00479830217207</c:v>
                </c:pt>
                <c:pt idx="252">
                  <c:v>24.020716141255026</c:v>
                </c:pt>
                <c:pt idx="253">
                  <c:v>24.036342795000117</c:v>
                </c:pt>
                <c:pt idx="254">
                  <c:v>24.051680288203503</c:v>
                </c:pt>
                <c:pt idx="255">
                  <c:v>24.066730629338124</c:v>
                </c:pt>
                <c:pt idx="256">
                  <c:v>24.081495810716799</c:v>
                </c:pt>
                <c:pt idx="257">
                  <c:v>24.09597780865483</c:v>
                </c:pt>
                <c:pt idx="258">
                  <c:v>24.110178583629754</c:v>
                </c:pt>
                <c:pt idx="259">
                  <c:v>24.12410008043932</c:v>
                </c:pt>
                <c:pt idx="260">
                  <c:v>24.137744228358812</c:v>
                </c:pt>
                <c:pt idx="261">
                  <c:v>24.151112941294649</c:v>
                </c:pt>
                <c:pt idx="262">
                  <c:v>24.164208117938646</c:v>
                </c:pt>
                <c:pt idx="263">
                  <c:v>24.177031641918568</c:v>
                </c:pt>
                <c:pt idx="264">
                  <c:v>24.189585381948017</c:v>
                </c:pt>
                <c:pt idx="265">
                  <c:v>24.201871191974242</c:v>
                </c:pt>
                <c:pt idx="266">
                  <c:v>24.213890911324658</c:v>
                </c:pt>
                <c:pt idx="267">
                  <c:v>24.225646364851158</c:v>
                </c:pt>
                <c:pt idx="268">
                  <c:v>24.237139363073666</c:v>
                </c:pt>
                <c:pt idx="269">
                  <c:v>24.248371702321048</c:v>
                </c:pt>
                <c:pt idx="270">
                  <c:v>24.259345164871473</c:v>
                </c:pt>
                <c:pt idx="271">
                  <c:v>24.270061519090486</c:v>
                </c:pt>
                <c:pt idx="272">
                  <c:v>24.280522519568013</c:v>
                </c:pt>
                <c:pt idx="273">
                  <c:v>24.290729907253251</c:v>
                </c:pt>
                <c:pt idx="274">
                  <c:v>24.300685409588901</c:v>
                </c:pt>
                <c:pt idx="275">
                  <c:v>24.310390740643118</c:v>
                </c:pt>
                <c:pt idx="276">
                  <c:v>24.31984760124044</c:v>
                </c:pt>
                <c:pt idx="277">
                  <c:v>24.329057679091441</c:v>
                </c:pt>
                <c:pt idx="278">
                  <c:v>24.33802264892007</c:v>
                </c:pt>
                <c:pt idx="279">
                  <c:v>24.346744172590821</c:v>
                </c:pt>
                <c:pt idx="280">
                  <c:v>24.355223899233259</c:v>
                </c:pt>
                <c:pt idx="281">
                  <c:v>24.363463465366475</c:v>
                </c:pt>
                <c:pt idx="282">
                  <c:v>24.371464495020668</c:v>
                </c:pt>
                <c:pt idx="283">
                  <c:v>24.379228599858671</c:v>
                </c:pt>
                <c:pt idx="284">
                  <c:v>24.386757379295815</c:v>
                </c:pt>
                <c:pt idx="285">
                  <c:v>24.394052420617822</c:v>
                </c:pt>
                <c:pt idx="286">
                  <c:v>24.401115299097928</c:v>
                </c:pt>
                <c:pt idx="287">
                  <c:v>24.407947578113081</c:v>
                </c:pt>
                <c:pt idx="288">
                  <c:v>24.414550809258287</c:v>
                </c:pt>
                <c:pt idx="289">
                  <c:v>24.420926532459436</c:v>
                </c:pt>
                <c:pt idx="290">
                  <c:v>24.427076276085941</c:v>
                </c:pt>
                <c:pt idx="291">
                  <c:v>24.433001557061154</c:v>
                </c:pt>
                <c:pt idx="292">
                  <c:v>24.438703880972106</c:v>
                </c:pt>
                <c:pt idx="293">
                  <c:v>24.444184742177558</c:v>
                </c:pt>
                <c:pt idx="294">
                  <c:v>24.449445623915672</c:v>
                </c:pt>
                <c:pt idx="295">
                  <c:v>24.454487998409668</c:v>
                </c:pt>
                <c:pt idx="296">
                  <c:v>24.459313326972694</c:v>
                </c:pt>
                <c:pt idx="297">
                  <c:v>24.463923060111789</c:v>
                </c:pt>
                <c:pt idx="298">
                  <c:v>24.468318637630009</c:v>
                </c:pt>
                <c:pt idx="299">
                  <c:v>24.472501488728266</c:v>
                </c:pt>
                <c:pt idx="300">
                  <c:v>24.476473032105883</c:v>
                </c:pt>
                <c:pt idx="301">
                  <c:v>24.480234676058782</c:v>
                </c:pt>
                <c:pt idx="302">
                  <c:v>24.483787818578936</c:v>
                </c:pt>
                <c:pt idx="303">
                  <c:v>24.487133847450874</c:v>
                </c:pt>
                <c:pt idx="304">
                  <c:v>24.49027414034774</c:v>
                </c:pt>
                <c:pt idx="305">
                  <c:v>24.493210064926132</c:v>
                </c:pt>
                <c:pt idx="306">
                  <c:v>24.495942978920603</c:v>
                </c:pt>
                <c:pt idx="307">
                  <c:v>24.498474230236138</c:v>
                </c:pt>
                <c:pt idx="308">
                  <c:v>24.500805157040229</c:v>
                </c:pt>
                <c:pt idx="309">
                  <c:v>24.502937087854079</c:v>
                </c:pt>
                <c:pt idx="310">
                  <c:v>24.50487134164209</c:v>
                </c:pt>
                <c:pt idx="311">
                  <c:v>24.50660922790123</c:v>
                </c:pt>
                <c:pt idx="312">
                  <c:v>24.508152046748943</c:v>
                </c:pt>
                <c:pt idx="313">
                  <c:v>24.509501089010296</c:v>
                </c:pt>
                <c:pt idx="314">
                  <c:v>24.510657636303893</c:v>
                </c:pt>
                <c:pt idx="315">
                  <c:v>24.511622961127443</c:v>
                </c:pt>
                <c:pt idx="316">
                  <c:v>24.512398326941913</c:v>
                </c:pt>
                <c:pt idx="317">
                  <c:v>24.51298498825447</c:v>
                </c:pt>
                <c:pt idx="318">
                  <c:v>24.51338419070191</c:v>
                </c:pt>
                <c:pt idx="319">
                  <c:v>24.513597171131192</c:v>
                </c:pt>
                <c:pt idx="320">
                  <c:v>24.513625157681101</c:v>
                </c:pt>
                <c:pt idx="321">
                  <c:v>24.513469369861447</c:v>
                </c:pt>
                <c:pt idx="322">
                  <c:v>24.513131018632247</c:v>
                </c:pt>
                <c:pt idx="323">
                  <c:v>24.512611306482178</c:v>
                </c:pt>
                <c:pt idx="324">
                  <c:v>24.511911427505428</c:v>
                </c:pt>
                <c:pt idx="325">
                  <c:v>24.511032567478409</c:v>
                </c:pt>
                <c:pt idx="326">
                  <c:v>24.509975903935494</c:v>
                </c:pt>
                <c:pt idx="327">
                  <c:v>24.508742606243658</c:v>
                </c:pt>
                <c:pt idx="328">
                  <c:v>24.50733383567685</c:v>
                </c:pt>
                <c:pt idx="329">
                  <c:v>24.5057507454889</c:v>
                </c:pt>
                <c:pt idx="330">
                  <c:v>24.503994480986332</c:v>
                </c:pt>
                <c:pt idx="331">
                  <c:v>24.502066179599787</c:v>
                </c:pt>
                <c:pt idx="332">
                  <c:v>24.499966970955143</c:v>
                </c:pt>
                <c:pt idx="333">
                  <c:v>24.497697976943648</c:v>
                </c:pt>
                <c:pt idx="334">
                  <c:v>24.495260311791565</c:v>
                </c:pt>
                <c:pt idx="335">
                  <c:v>24.492655082128465</c:v>
                </c:pt>
                <c:pt idx="336">
                  <c:v>24.489883387055556</c:v>
                </c:pt>
                <c:pt idx="337">
                  <c:v>24.486946318212894</c:v>
                </c:pt>
                <c:pt idx="338">
                  <c:v>24.48384495984563</c:v>
                </c:pt>
                <c:pt idx="339">
                  <c:v>24.480580388870269</c:v>
                </c:pt>
                <c:pt idx="340">
                  <c:v>24.477153674939768</c:v>
                </c:pt>
                <c:pt idx="341">
                  <c:v>24.47356588050722</c:v>
                </c:pt>
                <c:pt idx="342">
                  <c:v>24.469818060890834</c:v>
                </c:pt>
                <c:pt idx="343">
                  <c:v>24.46591126433627</c:v>
                </c:pt>
                <c:pt idx="344">
                  <c:v>24.46184653207925</c:v>
                </c:pt>
                <c:pt idx="345">
                  <c:v>24.457624898407147</c:v>
                </c:pt>
                <c:pt idx="346">
                  <c:v>24.453247390720261</c:v>
                </c:pt>
                <c:pt idx="347">
                  <c:v>24.448715029592666</c:v>
                </c:pt>
                <c:pt idx="348">
                  <c:v>24.444028828831133</c:v>
                </c:pt>
                <c:pt idx="349">
                  <c:v>24.439189795535253</c:v>
                </c:pt>
                <c:pt idx="350">
                  <c:v>24.434198930155532</c:v>
                </c:pt>
                <c:pt idx="351">
                  <c:v>24.429057226551471</c:v>
                </c:pt>
                <c:pt idx="352">
                  <c:v>24.423765672048951</c:v>
                </c:pt>
                <c:pt idx="353">
                  <c:v>24.418325247497041</c:v>
                </c:pt>
                <c:pt idx="354">
                  <c:v>24.412736927324044</c:v>
                </c:pt>
                <c:pt idx="355">
                  <c:v>24.407001679593048</c:v>
                </c:pt>
                <c:pt idx="356">
                  <c:v>24.401120466057151</c:v>
                </c:pt>
                <c:pt idx="357">
                  <c:v>24.395094242213514</c:v>
                </c:pt>
                <c:pt idx="358">
                  <c:v>24.388923957357814</c:v>
                </c:pt>
                <c:pt idx="359">
                  <c:v>24.382610554636834</c:v>
                </c:pt>
                <c:pt idx="360">
                  <c:v>24.376154971101688</c:v>
                </c:pt>
                <c:pt idx="361">
                  <c:v>24.3695581377597</c:v>
                </c:pt>
                <c:pt idx="362">
                  <c:v>24.362820979626289</c:v>
                </c:pt>
                <c:pt idx="363">
                  <c:v>24.355944415775852</c:v>
                </c:pt>
                <c:pt idx="364">
                  <c:v>24.348929359392802</c:v>
                </c:pt>
                <c:pt idx="365">
                  <c:v>24.341776717820803</c:v>
                </c:pt>
                <c:pt idx="366">
                  <c:v>24.334487392612981</c:v>
                </c:pt>
                <c:pt idx="367">
                  <c:v>24.327062279580819</c:v>
                </c:pt>
                <c:pt idx="368">
                  <c:v>24.319502268842559</c:v>
                </c:pt>
                <c:pt idx="369">
                  <c:v>24.311808244870896</c:v>
                </c:pt>
                <c:pt idx="370">
                  <c:v>24.303981086541235</c:v>
                </c:pt>
                <c:pt idx="371">
                  <c:v>24.296021667178064</c:v>
                </c:pt>
                <c:pt idx="372">
                  <c:v>24.287930854601793</c:v>
                </c:pt>
                <c:pt idx="373">
                  <c:v>24.279709511174563</c:v>
                </c:pt>
                <c:pt idx="374">
                  <c:v>24.271358493846201</c:v>
                </c:pt>
                <c:pt idx="375">
                  <c:v>24.262878654198932</c:v>
                </c:pt>
                <c:pt idx="376">
                  <c:v>24.254270838492154</c:v>
                </c:pt>
                <c:pt idx="377">
                  <c:v>24.245535887706954</c:v>
                </c:pt>
                <c:pt idx="378">
                  <c:v>24.236674637589328</c:v>
                </c:pt>
                <c:pt idx="379">
                  <c:v>24.227687918693871</c:v>
                </c:pt>
                <c:pt idx="380">
                  <c:v>24.21857655642593</c:v>
                </c:pt>
                <c:pt idx="381">
                  <c:v>24.20934137108501</c:v>
                </c:pt>
                <c:pt idx="382">
                  <c:v>24.199983177906198</c:v>
                </c:pt>
                <c:pt idx="383">
                  <c:v>24.190502787101387</c:v>
                </c:pt>
                <c:pt idx="384">
                  <c:v>24.180901003901351</c:v>
                </c:pt>
                <c:pt idx="385">
                  <c:v>24.171178628595072</c:v>
                </c:pt>
                <c:pt idx="386">
                  <c:v>24.161336456571242</c:v>
                </c:pt>
                <c:pt idx="387">
                  <c:v>24.15137527835763</c:v>
                </c:pt>
                <c:pt idx="388">
                  <c:v>24.141295879660355</c:v>
                </c:pt>
                <c:pt idx="389">
                  <c:v>24.131099041403353</c:v>
                </c:pt>
                <c:pt idx="390">
                  <c:v>24.120785539766775</c:v>
                </c:pt>
                <c:pt idx="391">
                  <c:v>24.110356146225119</c:v>
                </c:pt>
                <c:pt idx="392">
                  <c:v>24.099811627585794</c:v>
                </c:pt>
                <c:pt idx="393">
                  <c:v>24.089152746025498</c:v>
                </c:pt>
                <c:pt idx="394">
                  <c:v>24.078380259128636</c:v>
                </c:pt>
                <c:pt idx="395">
                  <c:v>24.067494919922911</c:v>
                </c:pt>
                <c:pt idx="396">
                  <c:v>24.056497476916242</c:v>
                </c:pt>
                <c:pt idx="397">
                  <c:v>24.045388674133115</c:v>
                </c:pt>
                <c:pt idx="398">
                  <c:v>24.034169251149166</c:v>
                </c:pt>
                <c:pt idx="399">
                  <c:v>24.022839943127746</c:v>
                </c:pt>
                <c:pt idx="400">
                  <c:v>24.011401480853753</c:v>
                </c:pt>
                <c:pt idx="401">
                  <c:v>23.999854590768965</c:v>
                </c:pt>
                <c:pt idx="402">
                  <c:v>23.988199995005644</c:v>
                </c:pt>
                <c:pt idx="403">
                  <c:v>23.976438411421078</c:v>
                </c:pt>
                <c:pt idx="404">
                  <c:v>23.964570553630615</c:v>
                </c:pt>
                <c:pt idx="405">
                  <c:v>23.952597131041124</c:v>
                </c:pt>
                <c:pt idx="406">
                  <c:v>23.940518848883691</c:v>
                </c:pt>
                <c:pt idx="407">
                  <c:v>23.928336408246253</c:v>
                </c:pt>
                <c:pt idx="408">
                  <c:v>23.916050506105936</c:v>
                </c:pt>
                <c:pt idx="409">
                  <c:v>23.903661835360833</c:v>
                </c:pt>
                <c:pt idx="410">
                  <c:v>23.891171084861558</c:v>
                </c:pt>
                <c:pt idx="411">
                  <c:v>23.878578939442583</c:v>
                </c:pt>
                <c:pt idx="412">
                  <c:v>23.865886079953079</c:v>
                </c:pt>
                <c:pt idx="413">
                  <c:v>23.853093183287676</c:v>
                </c:pt>
                <c:pt idx="414">
                  <c:v>23.840200922417011</c:v>
                </c:pt>
                <c:pt idx="415">
                  <c:v>23.827209966417222</c:v>
                </c:pt>
                <c:pt idx="416">
                  <c:v>23.814120980500295</c:v>
                </c:pt>
                <c:pt idx="417">
                  <c:v>23.800934626042952</c:v>
                </c:pt>
                <c:pt idx="418">
                  <c:v>23.787651560616201</c:v>
                </c:pt>
                <c:pt idx="419">
                  <c:v>23.774272438014467</c:v>
                </c:pt>
                <c:pt idx="420">
                  <c:v>23.76079790828301</c:v>
                </c:pt>
                <c:pt idx="421">
                  <c:v>23.747228617747822</c:v>
                </c:pt>
                <c:pt idx="422">
                  <c:v>23.73356520904246</c:v>
                </c:pt>
                <c:pt idx="423">
                  <c:v>23.719808321136195</c:v>
                </c:pt>
                <c:pt idx="424">
                  <c:v>23.705958589361718</c:v>
                </c:pt>
                <c:pt idx="425">
                  <c:v>23.692016645442003</c:v>
                </c:pt>
                <c:pt idx="426">
                  <c:v>23.677983117517304</c:v>
                </c:pt>
                <c:pt idx="427">
                  <c:v>23.663858630171884</c:v>
                </c:pt>
                <c:pt idx="428">
                  <c:v>23.64964380446089</c:v>
                </c:pt>
                <c:pt idx="429">
                  <c:v>23.635339257935367</c:v>
                </c:pt>
                <c:pt idx="430">
                  <c:v>23.620945604669426</c:v>
                </c:pt>
                <c:pt idx="431">
                  <c:v>23.606463455285024</c:v>
                </c:pt>
                <c:pt idx="432">
                  <c:v>23.591893416977914</c:v>
                </c:pt>
                <c:pt idx="433">
                  <c:v>23.577236093542467</c:v>
                </c:pt>
                <c:pt idx="434">
                  <c:v>23.562492085396602</c:v>
                </c:pt>
                <c:pt idx="435">
                  <c:v>23.547661989606794</c:v>
                </c:pt>
                <c:pt idx="436">
                  <c:v>23.532746399911858</c:v>
                </c:pt>
                <c:pt idx="437">
                  <c:v>23.517745906747855</c:v>
                </c:pt>
                <c:pt idx="438">
                  <c:v>23.502661097271776</c:v>
                </c:pt>
                <c:pt idx="439">
                  <c:v>23.487492555384915</c:v>
                </c:pt>
                <c:pt idx="440">
                  <c:v>23.472240861756767</c:v>
                </c:pt>
                <c:pt idx="441">
                  <c:v>23.456906593848629</c:v>
                </c:pt>
                <c:pt idx="442">
                  <c:v>23.441490325935714</c:v>
                </c:pt>
                <c:pt idx="443">
                  <c:v>23.425992629130562</c:v>
                </c:pt>
                <c:pt idx="444">
                  <c:v>23.410414071406112</c:v>
                </c:pt>
                <c:pt idx="445">
                  <c:v>23.394755217616812</c:v>
                </c:pt>
                <c:pt idx="446">
                  <c:v>23.379016629522258</c:v>
                </c:pt>
                <c:pt idx="447">
                  <c:v>23.363198865807981</c:v>
                </c:pt>
                <c:pt idx="448">
                  <c:v>23.347302482107906</c:v>
                </c:pt>
                <c:pt idx="449">
                  <c:v>23.33132803102561</c:v>
                </c:pt>
                <c:pt idx="450">
                  <c:v>23.315276062155707</c:v>
                </c:pt>
                <c:pt idx="451">
                  <c:v>23.299147122105264</c:v>
                </c:pt>
                <c:pt idx="452">
                  <c:v>23.282941754514127</c:v>
                </c:pt>
                <c:pt idx="453">
                  <c:v>23.266660500076298</c:v>
                </c:pt>
                <c:pt idx="454">
                  <c:v>23.250303896560091</c:v>
                </c:pt>
                <c:pt idx="455">
                  <c:v>23.233872478828722</c:v>
                </c:pt>
                <c:pt idx="456">
                  <c:v>23.217366778860214</c:v>
                </c:pt>
                <c:pt idx="457">
                  <c:v>23.200787325767536</c:v>
                </c:pt>
                <c:pt idx="458">
                  <c:v>23.184134645818496</c:v>
                </c:pt>
                <c:pt idx="459">
                  <c:v>23.167409262455156</c:v>
                </c:pt>
                <c:pt idx="460">
                  <c:v>23.150611696313128</c:v>
                </c:pt>
                <c:pt idx="461">
                  <c:v>23.133742465240992</c:v>
                </c:pt>
                <c:pt idx="462">
                  <c:v>23.116802084319502</c:v>
                </c:pt>
                <c:pt idx="463">
                  <c:v>23.099791065879899</c:v>
                </c:pt>
                <c:pt idx="464">
                  <c:v>23.082709919523403</c:v>
                </c:pt>
                <c:pt idx="465">
                  <c:v>23.065559152138984</c:v>
                </c:pt>
                <c:pt idx="466">
                  <c:v>23.048339267922053</c:v>
                </c:pt>
                <c:pt idx="467">
                  <c:v>23.031050768392848</c:v>
                </c:pt>
                <c:pt idx="468">
                  <c:v>23.013694152413947</c:v>
                </c:pt>
                <c:pt idx="469">
                  <c:v>22.996269916208366</c:v>
                </c:pt>
                <c:pt idx="470">
                  <c:v>22.978778553377339</c:v>
                </c:pt>
                <c:pt idx="471">
                  <c:v>22.961220554917663</c:v>
                </c:pt>
                <c:pt idx="472">
                  <c:v>22.943596409239092</c:v>
                </c:pt>
                <c:pt idx="473">
                  <c:v>22.925906602181701</c:v>
                </c:pt>
                <c:pt idx="474">
                  <c:v>22.908151617032406</c:v>
                </c:pt>
                <c:pt idx="475">
                  <c:v>22.890331934542505</c:v>
                </c:pt>
                <c:pt idx="476">
                  <c:v>22.872448032943947</c:v>
                </c:pt>
                <c:pt idx="477">
                  <c:v>22.854500387966109</c:v>
                </c:pt>
                <c:pt idx="478">
                  <c:v>22.836489472852048</c:v>
                </c:pt>
                <c:pt idx="479">
                  <c:v>22.818415758374822</c:v>
                </c:pt>
                <c:pt idx="480">
                  <c:v>22.800279712853609</c:v>
                </c:pt>
                <c:pt idx="481">
                  <c:v>22.782081802170058</c:v>
                </c:pt>
                <c:pt idx="482">
                  <c:v>22.76382248978317</c:v>
                </c:pt>
                <c:pt idx="483">
                  <c:v>22.745502236746091</c:v>
                </c:pt>
                <c:pt idx="484">
                  <c:v>22.727121501720926</c:v>
                </c:pt>
                <c:pt idx="485">
                  <c:v>22.708680740994176</c:v>
                </c:pt>
                <c:pt idx="486">
                  <c:v>22.690180408492306</c:v>
                </c:pt>
                <c:pt idx="487">
                  <c:v>22.671620955796989</c:v>
                </c:pt>
                <c:pt idx="488">
                  <c:v>22.653002832159238</c:v>
                </c:pt>
                <c:pt idx="489">
                  <c:v>22.634326484515281</c:v>
                </c:pt>
                <c:pt idx="490">
                  <c:v>22.615592357500642</c:v>
                </c:pt>
                <c:pt idx="491">
                  <c:v>22.596800893465058</c:v>
                </c:pt>
                <c:pt idx="492">
                  <c:v>22.577952532486709</c:v>
                </c:pt>
                <c:pt idx="493">
                  <c:v>22.559047712386622</c:v>
                </c:pt>
                <c:pt idx="494">
                  <c:v>22.540086868742897</c:v>
                </c:pt>
                <c:pt idx="495">
                  <c:v>22.521070434904594</c:v>
                </c:pt>
                <c:pt idx="496">
                  <c:v>22.501998842006145</c:v>
                </c:pt>
                <c:pt idx="497">
                  <c:v>22.482872518980638</c:v>
                </c:pt>
                <c:pt idx="498">
                  <c:v>22.463691892573834</c:v>
                </c:pt>
                <c:pt idx="499">
                  <c:v>22.444457387357744</c:v>
                </c:pt>
                <c:pt idx="500">
                  <c:v>11.321505463711263</c:v>
                </c:pt>
                <c:pt idx="501">
                  <c:v>11.282915470552291</c:v>
                </c:pt>
                <c:pt idx="502">
                  <c:v>11.244414956206922</c:v>
                </c:pt>
                <c:pt idx="503">
                  <c:v>11.206004051324049</c:v>
                </c:pt>
                <c:pt idx="504">
                  <c:v>11.167682882836676</c:v>
                </c:pt>
                <c:pt idx="505">
                  <c:v>11.129451573995022</c:v>
                </c:pt>
                <c:pt idx="506">
                  <c:v>11.091310244399306</c:v>
                </c:pt>
                <c:pt idx="507">
                  <c:v>11.05325901003258</c:v>
                </c:pt>
                <c:pt idx="508">
                  <c:v>11.015297983293191</c:v>
                </c:pt>
                <c:pt idx="509">
                  <c:v>10.977427273027002</c:v>
                </c:pt>
                <c:pt idx="510">
                  <c:v>10.939646984559344</c:v>
                </c:pt>
                <c:pt idx="511">
                  <c:v>10.901957219727096</c:v>
                </c:pt>
                <c:pt idx="512">
                  <c:v>10.86435807691001</c:v>
                </c:pt>
                <c:pt idx="513">
                  <c:v>10.826849651062314</c:v>
                </c:pt>
                <c:pt idx="514">
                  <c:v>10.789432033743852</c:v>
                </c:pt>
                <c:pt idx="515">
                  <c:v>10.75210531315094</c:v>
                </c:pt>
                <c:pt idx="516">
                  <c:v>10.714869574147352</c:v>
                </c:pt>
                <c:pt idx="517">
                  <c:v>10.677724898294693</c:v>
                </c:pt>
                <c:pt idx="518">
                  <c:v>10.640671363882859</c:v>
                </c:pt>
                <c:pt idx="519">
                  <c:v>10.603709045960185</c:v>
                </c:pt>
                <c:pt idx="520">
                  <c:v>10.566838016363263</c:v>
                </c:pt>
                <c:pt idx="521">
                  <c:v>10.530058343746868</c:v>
                </c:pt>
                <c:pt idx="522">
                  <c:v>10.493370093613448</c:v>
                </c:pt>
                <c:pt idx="523">
                  <c:v>10.456773328342392</c:v>
                </c:pt>
                <c:pt idx="524">
                  <c:v>10.42026810721914</c:v>
                </c:pt>
                <c:pt idx="525">
                  <c:v>10.38385448646433</c:v>
                </c:pt>
                <c:pt idx="526">
                  <c:v>10.347532519262346</c:v>
                </c:pt>
                <c:pt idx="527">
                  <c:v>10.311302255789919</c:v>
                </c:pt>
                <c:pt idx="528">
                  <c:v>10.275163743244565</c:v>
                </c:pt>
                <c:pt idx="529">
                  <c:v>10.239117025872648</c:v>
                </c:pt>
                <c:pt idx="530">
                  <c:v>10.203162144997348</c:v>
                </c:pt>
                <c:pt idx="531">
                  <c:v>10.167299139046522</c:v>
                </c:pt>
                <c:pt idx="532">
                  <c:v>10.131528043580239</c:v>
                </c:pt>
                <c:pt idx="533">
                  <c:v>10.095848891318159</c:v>
                </c:pt>
                <c:pt idx="534">
                  <c:v>10.060261712166811</c:v>
                </c:pt>
                <c:pt idx="535">
                  <c:v>10.024766533246494</c:v>
                </c:pt>
                <c:pt idx="536">
                  <c:v>9.9893633789182186</c:v>
                </c:pt>
                <c:pt idx="537">
                  <c:v>9.9540522708104415</c:v>
                </c:pt>
                <c:pt idx="538">
                  <c:v>9.9188332278451892</c:v>
                </c:pt>
                <c:pt idx="539">
                  <c:v>9.8837062662648325</c:v>
                </c:pt>
                <c:pt idx="540">
                  <c:v>9.8486713996577677</c:v>
                </c:pt>
                <c:pt idx="541">
                  <c:v>9.8137286389845269</c:v>
                </c:pt>
                <c:pt idx="542">
                  <c:v>9.7788779926035296</c:v>
                </c:pt>
                <c:pt idx="543">
                  <c:v>9.7441194662965582</c:v>
                </c:pt>
                <c:pt idx="544">
                  <c:v>9.7094530632942746</c:v>
                </c:pt>
                <c:pt idx="545">
                  <c:v>9.6748787843013098</c:v>
                </c:pt>
                <c:pt idx="546">
                  <c:v>9.6403966275213193</c:v>
                </c:pt>
                <c:pt idx="547">
                  <c:v>9.6060065886818524</c:v>
                </c:pt>
                <c:pt idx="548">
                  <c:v>9.5717086610590947</c:v>
                </c:pt>
                <c:pt idx="549">
                  <c:v>9.5375028355023161</c:v>
                </c:pt>
                <c:pt idx="550">
                  <c:v>9.5033891004581665</c:v>
                </c:pt>
                <c:pt idx="551">
                  <c:v>9.4693674419949847</c:v>
                </c:pt>
                <c:pt idx="552">
                  <c:v>9.4354378438266302</c:v>
                </c:pt>
                <c:pt idx="553">
                  <c:v>9.4016002873364659</c:v>
                </c:pt>
                <c:pt idx="554">
                  <c:v>9.3678547516009285</c:v>
                </c:pt>
                <c:pt idx="555">
                  <c:v>9.3342012134129924</c:v>
                </c:pt>
                <c:pt idx="556">
                  <c:v>9.3006396473056601</c:v>
                </c:pt>
                <c:pt idx="557">
                  <c:v>9.2671700255749183</c:v>
                </c:pt>
                <c:pt idx="558">
                  <c:v>9.2337923183028909</c:v>
                </c:pt>
                <c:pt idx="559">
                  <c:v>9.200506493380626</c:v>
                </c:pt>
                <c:pt idx="560">
                  <c:v>9.1673125165307088</c:v>
                </c:pt>
                <c:pt idx="561">
                  <c:v>9.1342103513298785</c:v>
                </c:pt>
                <c:pt idx="562">
                  <c:v>9.1011999592313551</c:v>
                </c:pt>
                <c:pt idx="563">
                  <c:v>9.0682812995869408</c:v>
                </c:pt>
                <c:pt idx="564">
                  <c:v>9.0354543296692107</c:v>
                </c:pt>
                <c:pt idx="565">
                  <c:v>9.0027190046932386</c:v>
                </c:pt>
                <c:pt idx="566">
                  <c:v>8.9700752778383901</c:v>
                </c:pt>
                <c:pt idx="567">
                  <c:v>8.9375231002698659</c:v>
                </c:pt>
                <c:pt idx="568">
                  <c:v>8.905062421160137</c:v>
                </c:pt>
                <c:pt idx="569">
                  <c:v>8.87269318771021</c:v>
                </c:pt>
                <c:pt idx="570">
                  <c:v>8.8404153451707046</c:v>
                </c:pt>
                <c:pt idx="571">
                  <c:v>8.808228836862666</c:v>
                </c:pt>
                <c:pt idx="572">
                  <c:v>8.7761336041986482</c:v>
                </c:pt>
                <c:pt idx="573">
                  <c:v>8.7441295867031386</c:v>
                </c:pt>
                <c:pt idx="574">
                  <c:v>8.7122167220331725</c:v>
                </c:pt>
                <c:pt idx="575">
                  <c:v>8.6803949459985166</c:v>
                </c:pt>
                <c:pt idx="576">
                  <c:v>8.6486641925820713</c:v>
                </c:pt>
                <c:pt idx="577">
                  <c:v>8.617024393959797</c:v>
                </c:pt>
                <c:pt idx="578">
                  <c:v>8.585475480520719</c:v>
                </c:pt>
                <c:pt idx="579">
                  <c:v>8.5540173808864957</c:v>
                </c:pt>
                <c:pt idx="580">
                  <c:v>8.5226500219312911</c:v>
                </c:pt>
                <c:pt idx="581">
                  <c:v>8.4913733288009894</c:v>
                </c:pt>
                <c:pt idx="582">
                  <c:v>8.4601872249327457</c:v>
                </c:pt>
                <c:pt idx="583">
                  <c:v>8.4290916320740337</c:v>
                </c:pt>
                <c:pt idx="584">
                  <c:v>8.3980864703017684</c:v>
                </c:pt>
                <c:pt idx="585">
                  <c:v>8.3671716580411104</c:v>
                </c:pt>
                <c:pt idx="586">
                  <c:v>8.3363471120843275</c:v>
                </c:pt>
                <c:pt idx="587">
                  <c:v>8.3056127476093504</c:v>
                </c:pt>
                <c:pt idx="588">
                  <c:v>8.2749684781983461</c:v>
                </c:pt>
                <c:pt idx="589">
                  <c:v>8.2444142158560201</c:v>
                </c:pt>
                <c:pt idx="590">
                  <c:v>8.2139498710277259</c:v>
                </c:pt>
                <c:pt idx="591">
                  <c:v>8.1835753526177211</c:v>
                </c:pt>
                <c:pt idx="592">
                  <c:v>8.1532905680070034</c:v>
                </c:pt>
                <c:pt idx="593">
                  <c:v>8.1230954230711436</c:v>
                </c:pt>
                <c:pt idx="594">
                  <c:v>8.0929898221979286</c:v>
                </c:pt>
                <c:pt idx="595">
                  <c:v>8.0629736683050179</c:v>
                </c:pt>
                <c:pt idx="596">
                  <c:v>8.033046862857125</c:v>
                </c:pt>
                <c:pt idx="597">
                  <c:v>8.0032093058835816</c:v>
                </c:pt>
                <c:pt idx="598">
                  <c:v>7.9734608959952507</c:v>
                </c:pt>
                <c:pt idx="599">
                  <c:v>7.9438015304016716</c:v>
                </c:pt>
                <c:pt idx="600">
                  <c:v>7.9142311049278815</c:v>
                </c:pt>
                <c:pt idx="601">
                  <c:v>7.884749514031232</c:v>
                </c:pt>
                <c:pt idx="602">
                  <c:v>7.855356650818007</c:v>
                </c:pt>
                <c:pt idx="603">
                  <c:v>7.8260524070599331</c:v>
                </c:pt>
                <c:pt idx="604">
                  <c:v>7.796836673210465</c:v>
                </c:pt>
                <c:pt idx="605">
                  <c:v>7.767709338421275</c:v>
                </c:pt>
                <c:pt idx="606">
                  <c:v>7.7386702905581686</c:v>
                </c:pt>
                <c:pt idx="607">
                  <c:v>7.7097194162170561</c:v>
                </c:pt>
                <c:pt idx="608">
                  <c:v>7.6808566007401806</c:v>
                </c:pt>
                <c:pt idx="609">
                  <c:v>7.6520817282313951</c:v>
                </c:pt>
                <c:pt idx="610">
                  <c:v>7.6233946815722708</c:v>
                </c:pt>
                <c:pt idx="611">
                  <c:v>7.5947953424372727</c:v>
                </c:pt>
                <c:pt idx="612">
                  <c:v>7.5662835913093707</c:v>
                </c:pt>
                <c:pt idx="613">
                  <c:v>7.5378593074951672</c:v>
                </c:pt>
                <c:pt idx="614">
                  <c:v>7.5095223691402495</c:v>
                </c:pt>
                <c:pt idx="615">
                  <c:v>7.481272653244055</c:v>
                </c:pt>
                <c:pt idx="616">
                  <c:v>7.4531100356748423</c:v>
                </c:pt>
                <c:pt idx="617">
                  <c:v>7.4250343911846359</c:v>
                </c:pt>
                <c:pt idx="618">
                  <c:v>7.3970455934237336</c:v>
                </c:pt>
                <c:pt idx="619">
                  <c:v>7.3691435149554056</c:v>
                </c:pt>
                <c:pt idx="620">
                  <c:v>7.3413280272703751</c:v>
                </c:pt>
                <c:pt idx="621">
                  <c:v>7.3135990008010667</c:v>
                </c:pt>
                <c:pt idx="622">
                  <c:v>7.2859563049359632</c:v>
                </c:pt>
                <c:pt idx="623">
                  <c:v>7.2583998080336523</c:v>
                </c:pt>
                <c:pt idx="624">
                  <c:v>7.2309293774368735</c:v>
                </c:pt>
                <c:pt idx="625">
                  <c:v>7.2035448794865093</c:v>
                </c:pt>
                <c:pt idx="626">
                  <c:v>7.176246179535168</c:v>
                </c:pt>
                <c:pt idx="627">
                  <c:v>7.1490331419610618</c:v>
                </c:pt>
                <c:pt idx="628">
                  <c:v>7.1219056301816215</c:v>
                </c:pt>
                <c:pt idx="629">
                  <c:v>7.0948635066666998</c:v>
                </c:pt>
                <c:pt idx="630">
                  <c:v>7.0679066329522184</c:v>
                </c:pt>
                <c:pt idx="631">
                  <c:v>7.0410348696532985</c:v>
                </c:pt>
                <c:pt idx="632">
                  <c:v>7.0142480764773776</c:v>
                </c:pt>
                <c:pt idx="633">
                  <c:v>6.9875461122373856</c:v>
                </c:pt>
                <c:pt idx="634">
                  <c:v>6.9609288348644718</c:v>
                </c:pt>
                <c:pt idx="635">
                  <c:v>6.9343961014210365</c:v>
                </c:pt>
                <c:pt idx="636">
                  <c:v>6.9079477681134458</c:v>
                </c:pt>
                <c:pt idx="637">
                  <c:v>6.8815836903044874</c:v>
                </c:pt>
                <c:pt idx="638">
                  <c:v>6.8553037225260578</c:v>
                </c:pt>
                <c:pt idx="639">
                  <c:v>6.829107718491584</c:v>
                </c:pt>
                <c:pt idx="640">
                  <c:v>6.8029955311082713</c:v>
                </c:pt>
                <c:pt idx="641">
                  <c:v>6.7769670124893802</c:v>
                </c:pt>
                <c:pt idx="642">
                  <c:v>6.7510220139662751</c:v>
                </c:pt>
                <c:pt idx="643">
                  <c:v>6.7251603861005291</c:v>
                </c:pt>
                <c:pt idx="644">
                  <c:v>6.6993819786958202</c:v>
                </c:pt>
                <c:pt idx="645">
                  <c:v>6.673686640809839</c:v>
                </c:pt>
                <c:pt idx="646">
                  <c:v>6.6480742207657952</c:v>
                </c:pt>
                <c:pt idx="647">
                  <c:v>6.6225445661642972</c:v>
                </c:pt>
                <c:pt idx="648">
                  <c:v>6.5970975238947416</c:v>
                </c:pt>
                <c:pt idx="649">
                  <c:v>6.5717329401468483</c:v>
                </c:pt>
                <c:pt idx="650">
                  <c:v>6.5464506604219297</c:v>
                </c:pt>
                <c:pt idx="651">
                  <c:v>6.5212505295441217</c:v>
                </c:pt>
                <c:pt idx="652">
                  <c:v>6.4961323916717095</c:v>
                </c:pt>
                <c:pt idx="653">
                  <c:v>6.4710960903079995</c:v>
                </c:pt>
                <c:pt idx="654">
                  <c:v>6.446141468312387</c:v>
                </c:pt>
                <c:pt idx="655">
                  <c:v>6.4212683679112486</c:v>
                </c:pt>
                <c:pt idx="656">
                  <c:v>6.3964766307086434</c:v>
                </c:pt>
                <c:pt idx="657">
                  <c:v>6.3717660976971509</c:v>
                </c:pt>
                <c:pt idx="658">
                  <c:v>6.3471366092683779</c:v>
                </c:pt>
                <c:pt idx="659">
                  <c:v>6.3225880052234835</c:v>
                </c:pt>
                <c:pt idx="660">
                  <c:v>6.2981201247836234</c:v>
                </c:pt>
                <c:pt idx="661">
                  <c:v>6.2737328066004059</c:v>
                </c:pt>
                <c:pt idx="662">
                  <c:v>6.2494258887659111</c:v>
                </c:pt>
                <c:pt idx="663">
                  <c:v>6.2251992088230441</c:v>
                </c:pt>
                <c:pt idx="664">
                  <c:v>6.2010526037756177</c:v>
                </c:pt>
                <c:pt idx="665">
                  <c:v>6.1769859100981632</c:v>
                </c:pt>
                <c:pt idx="666">
                  <c:v>6.1529989637460849</c:v>
                </c:pt>
                <c:pt idx="667">
                  <c:v>6.1290916001653217</c:v>
                </c:pt>
                <c:pt idx="668">
                  <c:v>6.1052636543020595</c:v>
                </c:pt>
                <c:pt idx="669">
                  <c:v>6.0815149606126333</c:v>
                </c:pt>
                <c:pt idx="670">
                  <c:v>6.0578453530727625</c:v>
                </c:pt>
                <c:pt idx="671">
                  <c:v>6.0342546651872144</c:v>
                </c:pt>
                <c:pt idx="672">
                  <c:v>6.0107427299993397</c:v>
                </c:pt>
                <c:pt idx="673">
                  <c:v>5.9873093801000898</c:v>
                </c:pt>
                <c:pt idx="674">
                  <c:v>5.9639544476375015</c:v>
                </c:pt>
                <c:pt idx="675">
                  <c:v>5.9406777643258017</c:v>
                </c:pt>
                <c:pt idx="676">
                  <c:v>5.91747916145445</c:v>
                </c:pt>
                <c:pt idx="677">
                  <c:v>5.8943584698971856</c:v>
                </c:pt>
                <c:pt idx="678">
                  <c:v>5.871315520120918</c:v>
                </c:pt>
                <c:pt idx="679">
                  <c:v>5.8483501421946107</c:v>
                </c:pt>
                <c:pt idx="680">
                  <c:v>5.8254621657979913</c:v>
                </c:pt>
                <c:pt idx="681">
                  <c:v>5.8026514202303172</c:v>
                </c:pt>
                <c:pt idx="682">
                  <c:v>5.7799177344189525</c:v>
                </c:pt>
                <c:pt idx="683">
                  <c:v>5.757260936927854</c:v>
                </c:pt>
                <c:pt idx="684">
                  <c:v>5.7346808559661486</c:v>
                </c:pt>
                <c:pt idx="685">
                  <c:v>5.7121773193964627</c:v>
                </c:pt>
                <c:pt idx="686">
                  <c:v>5.6897501547431242</c:v>
                </c:pt>
                <c:pt idx="687">
                  <c:v>5.6673991892005544</c:v>
                </c:pt>
                <c:pt idx="688">
                  <c:v>5.6451242496414213</c:v>
                </c:pt>
                <c:pt idx="689">
                  <c:v>5.6229251626245658</c:v>
                </c:pt>
                <c:pt idx="690">
                  <c:v>5.6008017544032738</c:v>
                </c:pt>
                <c:pt idx="691">
                  <c:v>5.578753850933019</c:v>
                </c:pt>
                <c:pt idx="692">
                  <c:v>5.556781277879292</c:v>
                </c:pt>
                <c:pt idx="693">
                  <c:v>5.5348838606256745</c:v>
                </c:pt>
                <c:pt idx="694">
                  <c:v>5.5130614242812808</c:v>
                </c:pt>
                <c:pt idx="695">
                  <c:v>5.491313793688577</c:v>
                </c:pt>
                <c:pt idx="696">
                  <c:v>5.4696407934309095</c:v>
                </c:pt>
                <c:pt idx="697">
                  <c:v>5.4480422478400223</c:v>
                </c:pt>
                <c:pt idx="698">
                  <c:v>5.4265179810035526</c:v>
                </c:pt>
                <c:pt idx="699">
                  <c:v>5.4050678167724238</c:v>
                </c:pt>
                <c:pt idx="700">
                  <c:v>5.3836915787679605</c:v>
                </c:pt>
                <c:pt idx="701">
                  <c:v>5.3623890903895051</c:v>
                </c:pt>
                <c:pt idx="702">
                  <c:v>5.3411601748211579</c:v>
                </c:pt>
                <c:pt idx="703">
                  <c:v>5.3200046550393001</c:v>
                </c:pt>
                <c:pt idx="704">
                  <c:v>5.2989223538193571</c:v>
                </c:pt>
                <c:pt idx="705">
                  <c:v>5.2779130937428684</c:v>
                </c:pt>
                <c:pt idx="706">
                  <c:v>5.2569766972044576</c:v>
                </c:pt>
                <c:pt idx="707">
                  <c:v>5.2361129864185685</c:v>
                </c:pt>
                <c:pt idx="708">
                  <c:v>5.2153217834263135</c:v>
                </c:pt>
                <c:pt idx="709">
                  <c:v>5.1946029101022804</c:v>
                </c:pt>
                <c:pt idx="710">
                  <c:v>5.1739561881610037</c:v>
                </c:pt>
                <c:pt idx="711">
                  <c:v>5.1533814391636241</c:v>
                </c:pt>
                <c:pt idx="712">
                  <c:v>5.1328784845245794</c:v>
                </c:pt>
                <c:pt idx="713">
                  <c:v>5.1124471455178337</c:v>
                </c:pt>
                <c:pt idx="714">
                  <c:v>5.0920872432834399</c:v>
                </c:pt>
                <c:pt idx="715">
                  <c:v>5.071798598833829</c:v>
                </c:pt>
                <c:pt idx="716">
                  <c:v>5.0515810330600885</c:v>
                </c:pt>
                <c:pt idx="717">
                  <c:v>5.0314343667382877</c:v>
                </c:pt>
                <c:pt idx="718">
                  <c:v>5.0113584205354123</c:v>
                </c:pt>
                <c:pt idx="719">
                  <c:v>4.9913530150157319</c:v>
                </c:pt>
                <c:pt idx="720">
                  <c:v>4.9714179706466624</c:v>
                </c:pt>
                <c:pt idx="721">
                  <c:v>4.9515531078049131</c:v>
                </c:pt>
                <c:pt idx="722">
                  <c:v>4.9317582467821799</c:v>
                </c:pt>
                <c:pt idx="723">
                  <c:v>4.9120332077912785</c:v>
                </c:pt>
                <c:pt idx="724">
                  <c:v>4.8923778109717437</c:v>
                </c:pt>
                <c:pt idx="725">
                  <c:v>4.8727918763957216</c:v>
                </c:pt>
                <c:pt idx="726">
                  <c:v>4.8532752240736086</c:v>
                </c:pt>
                <c:pt idx="727">
                  <c:v>4.8338276739597443</c:v>
                </c:pt>
                <c:pt idx="728">
                  <c:v>4.8144490459578844</c:v>
                </c:pt>
                <c:pt idx="729">
                  <c:v>4.7951391599268396</c:v>
                </c:pt>
                <c:pt idx="730">
                  <c:v>4.7758978356859405</c:v>
                </c:pt>
                <c:pt idx="731">
                  <c:v>4.75672489302044</c:v>
                </c:pt>
                <c:pt idx="732">
                  <c:v>4.7376201516868388</c:v>
                </c:pt>
                <c:pt idx="733">
                  <c:v>4.7185834314181871</c:v>
                </c:pt>
                <c:pt idx="734">
                  <c:v>4.6996145519295212</c:v>
                </c:pt>
                <c:pt idx="735">
                  <c:v>4.6807133329228554</c:v>
                </c:pt>
                <c:pt idx="736">
                  <c:v>4.6618795940924338</c:v>
                </c:pt>
                <c:pt idx="737">
                  <c:v>4.6431131551297797</c:v>
                </c:pt>
                <c:pt idx="738">
                  <c:v>4.6244138357288556</c:v>
                </c:pt>
                <c:pt idx="739">
                  <c:v>4.6057814555908889</c:v>
                </c:pt>
                <c:pt idx="740">
                  <c:v>4.5872158344295437</c:v>
                </c:pt>
                <c:pt idx="741">
                  <c:v>4.568716791975497</c:v>
                </c:pt>
                <c:pt idx="742">
                  <c:v>4.5502841479816754</c:v>
                </c:pt>
                <c:pt idx="743">
                  <c:v>4.5319177222276394</c:v>
                </c:pt>
                <c:pt idx="744">
                  <c:v>4.5136173345247501</c:v>
                </c:pt>
                <c:pt idx="745">
                  <c:v>4.4953828047204194</c:v>
                </c:pt>
                <c:pt idx="746">
                  <c:v>4.4772139527031189</c:v>
                </c:pt>
                <c:pt idx="747">
                  <c:v>4.4591105984069017</c:v>
                </c:pt>
                <c:pt idx="748">
                  <c:v>4.441072561815659</c:v>
                </c:pt>
                <c:pt idx="749">
                  <c:v>4.4230996629680464</c:v>
                </c:pt>
                <c:pt idx="750">
                  <c:v>4.40519172196172</c:v>
                </c:pt>
                <c:pt idx="751">
                  <c:v>4.3873485589576378</c:v>
                </c:pt>
                <c:pt idx="752">
                  <c:v>4.3695699941847259</c:v>
                </c:pt>
                <c:pt idx="753">
                  <c:v>4.3518558479437983</c:v>
                </c:pt>
                <c:pt idx="754">
                  <c:v>4.3342059406122386</c:v>
                </c:pt>
                <c:pt idx="755">
                  <c:v>4.3166200926478533</c:v>
                </c:pt>
                <c:pt idx="756">
                  <c:v>4.2990981245932893</c:v>
                </c:pt>
                <c:pt idx="757">
                  <c:v>4.2816398570800329</c:v>
                </c:pt>
                <c:pt idx="758">
                  <c:v>4.2642451108325821</c:v>
                </c:pt>
                <c:pt idx="759">
                  <c:v>4.24691370667251</c:v>
                </c:pt>
                <c:pt idx="760">
                  <c:v>4.2296454655221742</c:v>
                </c:pt>
                <c:pt idx="761">
                  <c:v>4.2124402084091663</c:v>
                </c:pt>
                <c:pt idx="762">
                  <c:v>4.1952977564697367</c:v>
                </c:pt>
                <c:pt idx="763">
                  <c:v>4.178217930952953</c:v>
                </c:pt>
                <c:pt idx="764">
                  <c:v>4.1612005532244103</c:v>
                </c:pt>
                <c:pt idx="765">
                  <c:v>4.1442454447701351</c:v>
                </c:pt>
                <c:pt idx="766">
                  <c:v>4.1273524272000603</c:v>
                </c:pt>
                <c:pt idx="767">
                  <c:v>4.1105213222519916</c:v>
                </c:pt>
                <c:pt idx="768">
                  <c:v>4.0937519517951761</c:v>
                </c:pt>
                <c:pt idx="769">
                  <c:v>4.0770441378337683</c:v>
                </c:pt>
                <c:pt idx="770">
                  <c:v>4.0603977025107136</c:v>
                </c:pt>
                <c:pt idx="771">
                  <c:v>4.0438124681109553</c:v>
                </c:pt>
                <c:pt idx="772">
                  <c:v>4.0272882570650532</c:v>
                </c:pt>
                <c:pt idx="773">
                  <c:v>4.010824891952768</c:v>
                </c:pt>
                <c:pt idx="774">
                  <c:v>3.9944221955062327</c:v>
                </c:pt>
                <c:pt idx="775">
                  <c:v>3.9780799906134838</c:v>
                </c:pt>
                <c:pt idx="776">
                  <c:v>3.9617981003218055</c:v>
                </c:pt>
                <c:pt idx="777">
                  <c:v>3.9455763478409169</c:v>
                </c:pt>
                <c:pt idx="778">
                  <c:v>3.9294145565461935</c:v>
                </c:pt>
                <c:pt idx="779">
                  <c:v>3.9133125499821597</c:v>
                </c:pt>
                <c:pt idx="780">
                  <c:v>3.8972701518653508</c:v>
                </c:pt>
                <c:pt idx="781">
                  <c:v>3.8812871860875986</c:v>
                </c:pt>
                <c:pt idx="782">
                  <c:v>3.8653634767191507</c:v>
                </c:pt>
                <c:pt idx="783">
                  <c:v>3.8494988480117316</c:v>
                </c:pt>
                <c:pt idx="784">
                  <c:v>3.8336931244014698</c:v>
                </c:pt>
                <c:pt idx="785">
                  <c:v>3.8179461305120248</c:v>
                </c:pt>
                <c:pt idx="786">
                  <c:v>3.802257691157529</c:v>
                </c:pt>
                <c:pt idx="787">
                  <c:v>3.7866276313453833</c:v>
                </c:pt>
                <c:pt idx="788">
                  <c:v>3.7710557762792516</c:v>
                </c:pt>
                <c:pt idx="789">
                  <c:v>3.7555419513620327</c:v>
                </c:pt>
                <c:pt idx="790">
                  <c:v>3.7400859821983374</c:v>
                </c:pt>
                <c:pt idx="791">
                  <c:v>3.7246876945976251</c:v>
                </c:pt>
                <c:pt idx="792">
                  <c:v>3.709346914576678</c:v>
                </c:pt>
                <c:pt idx="793">
                  <c:v>3.6940634683625637</c:v>
                </c:pt>
                <c:pt idx="794">
                  <c:v>3.6788371823950601</c:v>
                </c:pt>
                <c:pt idx="795">
                  <c:v>3.6636678833295009</c:v>
                </c:pt>
                <c:pt idx="796">
                  <c:v>3.6485553980392633</c:v>
                </c:pt>
                <c:pt idx="797">
                  <c:v>3.6334995536184818</c:v>
                </c:pt>
                <c:pt idx="798">
                  <c:v>3.6185001773843788</c:v>
                </c:pt>
                <c:pt idx="799">
                  <c:v>3.6035570968799844</c:v>
                </c:pt>
                <c:pt idx="800">
                  <c:v>3.5886701398765704</c:v>
                </c:pt>
                <c:pt idx="801">
                  <c:v>3.5738391343759686</c:v>
                </c:pt>
                <c:pt idx="802">
                  <c:v>3.5590639086131657</c:v>
                </c:pt>
                <c:pt idx="803">
                  <c:v>3.5443442910585787</c:v>
                </c:pt>
                <c:pt idx="804">
                  <c:v>3.5296801104204785</c:v>
                </c:pt>
                <c:pt idx="805">
                  <c:v>3.5150711956471943</c:v>
                </c:pt>
                <c:pt idx="806">
                  <c:v>3.5005173759296118</c:v>
                </c:pt>
                <c:pt idx="807">
                  <c:v>3.4860184807031631</c:v>
                </c:pt>
                <c:pt idx="808">
                  <c:v>3.4715743396503362</c:v>
                </c:pt>
                <c:pt idx="809">
                  <c:v>3.4571847827026345</c:v>
                </c:pt>
                <c:pt idx="810">
                  <c:v>3.4428496400429767</c:v>
                </c:pt>
                <c:pt idx="811">
                  <c:v>3.4285687421076125</c:v>
                </c:pt>
                <c:pt idx="812">
                  <c:v>3.4143419195884182</c:v>
                </c:pt>
                <c:pt idx="813">
                  <c:v>3.4001690034348919</c:v>
                </c:pt>
                <c:pt idx="814">
                  <c:v>3.3860498248561872</c:v>
                </c:pt>
                <c:pt idx="815">
                  <c:v>3.3719842153232</c:v>
                </c:pt>
                <c:pt idx="816">
                  <c:v>3.3579720065705621</c:v>
                </c:pt>
                <c:pt idx="817">
                  <c:v>3.3440130305985725</c:v>
                </c:pt>
                <c:pt idx="818">
                  <c:v>3.3301071196751741</c:v>
                </c:pt>
                <c:pt idx="819">
                  <c:v>3.3162541063378068</c:v>
                </c:pt>
                <c:pt idx="820">
                  <c:v>3.3024538233953722</c:v>
                </c:pt>
                <c:pt idx="821">
                  <c:v>3.2887061039300871</c:v>
                </c:pt>
                <c:pt idx="822">
                  <c:v>3.2750107812992275</c:v>
                </c:pt>
                <c:pt idx="823">
                  <c:v>3.2613676891370509</c:v>
                </c:pt>
                <c:pt idx="824">
                  <c:v>3.2477766613564998</c:v>
                </c:pt>
                <c:pt idx="825">
                  <c:v>3.2342375321509476</c:v>
                </c:pt>
                <c:pt idx="826">
                  <c:v>3.2207501359959849</c:v>
                </c:pt>
                <c:pt idx="827">
                  <c:v>3.2073143076511199</c:v>
                </c:pt>
                <c:pt idx="828">
                  <c:v>3.1939298821613495</c:v>
                </c:pt>
                <c:pt idx="829">
                  <c:v>3.1805966948589139</c:v>
                </c:pt>
                <c:pt idx="830">
                  <c:v>3.1673145813649044</c:v>
                </c:pt>
                <c:pt idx="831">
                  <c:v>3.1540833775908146</c:v>
                </c:pt>
                <c:pt idx="832">
                  <c:v>3.1409029197402183</c:v>
                </c:pt>
                <c:pt idx="833">
                  <c:v>3.1277730443101524</c:v>
                </c:pt>
                <c:pt idx="834">
                  <c:v>3.1146935880928153</c:v>
                </c:pt>
                <c:pt idx="835">
                  <c:v>3.1016643881769577</c:v>
                </c:pt>
                <c:pt idx="836">
                  <c:v>3.0886852819494233</c:v>
                </c:pt>
                <c:pt idx="837">
                  <c:v>3.0757561070965362</c:v>
                </c:pt>
                <c:pt idx="838">
                  <c:v>3.0628767016056413</c:v>
                </c:pt>
                <c:pt idx="839">
                  <c:v>3.0500469037662969</c:v>
                </c:pt>
                <c:pt idx="840">
                  <c:v>3.0372665521719671</c:v>
                </c:pt>
                <c:pt idx="841">
                  <c:v>3.0245354857211462</c:v>
                </c:pt>
                <c:pt idx="842">
                  <c:v>3.0118535436187064</c:v>
                </c:pt>
                <c:pt idx="843">
                  <c:v>2.9992205653774073</c:v>
                </c:pt>
                <c:pt idx="844">
                  <c:v>2.9866363908189606</c:v>
                </c:pt>
                <c:pt idx="845">
                  <c:v>2.9741008600754082</c:v>
                </c:pt>
                <c:pt idx="846">
                  <c:v>2.9616138135903878</c:v>
                </c:pt>
                <c:pt idx="847">
                  <c:v>2.9491750921202886</c:v>
                </c:pt>
                <c:pt idx="848">
                  <c:v>2.9367845367355714</c:v>
                </c:pt>
                <c:pt idx="849">
                  <c:v>2.9244419888218065</c:v>
                </c:pt>
                <c:pt idx="850">
                  <c:v>2.9121472900809242</c:v>
                </c:pt>
                <c:pt idx="851">
                  <c:v>2.8999002825324234</c:v>
                </c:pt>
                <c:pt idx="852">
                  <c:v>2.8877008085143094</c:v>
                </c:pt>
                <c:pt idx="853">
                  <c:v>2.8755487106843707</c:v>
                </c:pt>
                <c:pt idx="854">
                  <c:v>2.8634438320211464</c:v>
                </c:pt>
                <c:pt idx="855">
                  <c:v>2.8513860158250255</c:v>
                </c:pt>
                <c:pt idx="856">
                  <c:v>2.8393751057193413</c:v>
                </c:pt>
                <c:pt idx="857">
                  <c:v>2.8274109456512466</c:v>
                </c:pt>
                <c:pt idx="858">
                  <c:v>2.8154933798928652</c:v>
                </c:pt>
                <c:pt idx="859">
                  <c:v>2.8036222530421999</c:v>
                </c:pt>
                <c:pt idx="860">
                  <c:v>2.7917974100240999</c:v>
                </c:pt>
                <c:pt idx="861">
                  <c:v>2.7800186960912234</c:v>
                </c:pt>
                <c:pt idx="862">
                  <c:v>2.7682859568248994</c:v>
                </c:pt>
                <c:pt idx="863">
                  <c:v>2.7565990381361067</c:v>
                </c:pt>
                <c:pt idx="864">
                  <c:v>2.7449577862662995</c:v>
                </c:pt>
                <c:pt idx="865">
                  <c:v>2.73336204778832</c:v>
                </c:pt>
                <c:pt idx="866">
                  <c:v>2.7218116696072538</c:v>
                </c:pt>
                <c:pt idx="867">
                  <c:v>2.7103064989611623</c:v>
                </c:pt>
                <c:pt idx="868">
                  <c:v>2.698846383422008</c:v>
                </c:pt>
                <c:pt idx="869">
                  <c:v>2.687431170896434</c:v>
                </c:pt>
                <c:pt idx="870">
                  <c:v>2.6760607096263946</c:v>
                </c:pt>
                <c:pt idx="871">
                  <c:v>2.664734848190168</c:v>
                </c:pt>
                <c:pt idx="872">
                  <c:v>2.6534534355028736</c:v>
                </c:pt>
                <c:pt idx="873">
                  <c:v>2.64221632081729</c:v>
                </c:pt>
                <c:pt idx="874">
                  <c:v>2.6310233537245602</c:v>
                </c:pt>
                <c:pt idx="875">
                  <c:v>2.6198743841548797</c:v>
                </c:pt>
                <c:pt idx="876">
                  <c:v>2.60876926237815</c:v>
                </c:pt>
                <c:pt idx="877">
                  <c:v>2.5977078390046562</c:v>
                </c:pt>
                <c:pt idx="878">
                  <c:v>2.5866899649856325</c:v>
                </c:pt>
                <c:pt idx="879">
                  <c:v>2.5757154916140892</c:v>
                </c:pt>
                <c:pt idx="880">
                  <c:v>2.5647842705251271</c:v>
                </c:pt>
                <c:pt idx="881">
                  <c:v>2.5538961536967557</c:v>
                </c:pt>
                <c:pt idx="882">
                  <c:v>2.5430509934504077</c:v>
                </c:pt>
                <c:pt idx="883">
                  <c:v>2.5322486424514521</c:v>
                </c:pt>
                <c:pt idx="884">
                  <c:v>2.5214889537097345</c:v>
                </c:pt>
                <c:pt idx="885">
                  <c:v>2.5107717805802885</c:v>
                </c:pt>
                <c:pt idx="886">
                  <c:v>2.500096976763484</c:v>
                </c:pt>
                <c:pt idx="887">
                  <c:v>2.4894643963059289</c:v>
                </c:pt>
                <c:pt idx="888">
                  <c:v>2.4788738936006451</c:v>
                </c:pt>
                <c:pt idx="889">
                  <c:v>2.4683253233878042</c:v>
                </c:pt>
                <c:pt idx="890">
                  <c:v>2.4578185407548188</c:v>
                </c:pt>
                <c:pt idx="891">
                  <c:v>2.4473534011372031</c:v>
                </c:pt>
                <c:pt idx="892">
                  <c:v>2.4369297603186704</c:v>
                </c:pt>
                <c:pt idx="893">
                  <c:v>2.4265474744317452</c:v>
                </c:pt>
                <c:pt idx="894">
                  <c:v>2.4162063999579528</c:v>
                </c:pt>
                <c:pt idx="895">
                  <c:v>2.4059063937284604</c:v>
                </c:pt>
                <c:pt idx="896">
                  <c:v>2.395647312924245</c:v>
                </c:pt>
                <c:pt idx="897">
                  <c:v>2.385429015076538</c:v>
                </c:pt>
                <c:pt idx="898">
                  <c:v>2.3752513580671253</c:v>
                </c:pt>
                <c:pt idx="899">
                  <c:v>2.3651142001286791</c:v>
                </c:pt>
                <c:pt idx="900">
                  <c:v>2.3550173998451416</c:v>
                </c:pt>
                <c:pt idx="901">
                  <c:v>2.3449608161519033</c:v>
                </c:pt>
                <c:pt idx="902">
                  <c:v>2.334944308336198</c:v>
                </c:pt>
                <c:pt idx="903">
                  <c:v>2.3249677360372893</c:v>
                </c:pt>
                <c:pt idx="904">
                  <c:v>2.3150309592468217</c:v>
                </c:pt>
                <c:pt idx="905">
                  <c:v>2.3051338383090361</c:v>
                </c:pt>
                <c:pt idx="906">
                  <c:v>2.2952762339209656</c:v>
                </c:pt>
                <c:pt idx="907">
                  <c:v>2.2854580071326711</c:v>
                </c:pt>
                <c:pt idx="908">
                  <c:v>2.2756790193474692</c:v>
                </c:pt>
                <c:pt idx="909">
                  <c:v>2.2659391323222184</c:v>
                </c:pt>
                <c:pt idx="910">
                  <c:v>2.2562382081673498</c:v>
                </c:pt>
                <c:pt idx="911">
                  <c:v>2.2465761093471039</c:v>
                </c:pt>
                <c:pt idx="912">
                  <c:v>2.2369526986797266</c:v>
                </c:pt>
                <c:pt idx="913">
                  <c:v>2.2273678393376164</c:v>
                </c:pt>
                <c:pt idx="914">
                  <c:v>2.2178213948474381</c:v>
                </c:pt>
                <c:pt idx="915">
                  <c:v>2.2083132290902601</c:v>
                </c:pt>
                <c:pt idx="916">
                  <c:v>2.1988432063015884</c:v>
                </c:pt>
                <c:pt idx="917">
                  <c:v>2.1894111910717</c:v>
                </c:pt>
                <c:pt idx="918">
                  <c:v>2.1800170483455177</c:v>
                </c:pt>
                <c:pt idx="919">
                  <c:v>2.1706606434227878</c:v>
                </c:pt>
                <c:pt idx="920">
                  <c:v>2.1613418419580555</c:v>
                </c:pt>
                <c:pt idx="921">
                  <c:v>2.1520605099609118</c:v>
                </c:pt>
                <c:pt idx="922">
                  <c:v>2.1428165137959341</c:v>
                </c:pt>
                <c:pt idx="923">
                  <c:v>2.1336097201826636</c:v>
                </c:pt>
                <c:pt idx="924">
                  <c:v>2.1244399961957363</c:v>
                </c:pt>
                <c:pt idx="925">
                  <c:v>2.1153072092648344</c:v>
                </c:pt>
                <c:pt idx="926">
                  <c:v>2.1062112271748084</c:v>
                </c:pt>
                <c:pt idx="927">
                  <c:v>2.09715191806557</c:v>
                </c:pt>
                <c:pt idx="928">
                  <c:v>2.0881291504320685</c:v>
                </c:pt>
                <c:pt idx="929">
                  <c:v>2.0791427931243431</c:v>
                </c:pt>
                <c:pt idx="930">
                  <c:v>2.0701927153474613</c:v>
                </c:pt>
                <c:pt idx="931">
                  <c:v>2.0612787866614721</c:v>
                </c:pt>
                <c:pt idx="932">
                  <c:v>2.0524008769813746</c:v>
                </c:pt>
                <c:pt idx="933">
                  <c:v>2.0435588565770111</c:v>
                </c:pt>
                <c:pt idx="934">
                  <c:v>2.0347525960731048</c:v>
                </c:pt>
                <c:pt idx="935">
                  <c:v>2.0259819664490428</c:v>
                </c:pt>
                <c:pt idx="936">
                  <c:v>2.0172468390388842</c:v>
                </c:pt>
                <c:pt idx="937">
                  <c:v>2.0085470855312146</c:v>
                </c:pt>
                <c:pt idx="938">
                  <c:v>1.9998825779691327</c:v>
                </c:pt>
                <c:pt idx="939">
                  <c:v>1.991253188749931</c:v>
                </c:pt>
                <c:pt idx="940">
                  <c:v>1.9826587906252449</c:v>
                </c:pt>
                <c:pt idx="941">
                  <c:v>1.9740992567006954</c:v>
                </c:pt>
                <c:pt idx="942">
                  <c:v>1.96557446043585</c:v>
                </c:pt>
                <c:pt idx="943">
                  <c:v>1.9570842756441122</c:v>
                </c:pt>
                <c:pt idx="944">
                  <c:v>1.9486285764924203</c:v>
                </c:pt>
                <c:pt idx="945">
                  <c:v>1.9402072375012052</c:v>
                </c:pt>
                <c:pt idx="946">
                  <c:v>1.9318201335442571</c:v>
                </c:pt>
                <c:pt idx="947">
                  <c:v>1.9234671398483418</c:v>
                </c:pt>
                <c:pt idx="948">
                  <c:v>1.9151481319931987</c:v>
                </c:pt>
                <c:pt idx="949">
                  <c:v>1.9068629859112973</c:v>
                </c:pt>
                <c:pt idx="950">
                  <c:v>1.898611577887533</c:v>
                </c:pt>
                <c:pt idx="951">
                  <c:v>1.8903937845591718</c:v>
                </c:pt>
                <c:pt idx="952">
                  <c:v>1.8822094829155842</c:v>
                </c:pt>
                <c:pt idx="953">
                  <c:v>1.8740585502977583</c:v>
                </c:pt>
                <c:pt idx="954">
                  <c:v>1.8659408643985673</c:v>
                </c:pt>
                <c:pt idx="955">
                  <c:v>1.8578563032620174</c:v>
                </c:pt>
                <c:pt idx="956">
                  <c:v>1.8498047452833817</c:v>
                </c:pt>
                <c:pt idx="957">
                  <c:v>1.8417860692086279</c:v>
                </c:pt>
                <c:pt idx="958">
                  <c:v>1.8338001541343729</c:v>
                </c:pt>
                <c:pt idx="959">
                  <c:v>1.8258468795076013</c:v>
                </c:pt>
                <c:pt idx="960">
                  <c:v>1.8179261251251606</c:v>
                </c:pt>
                <c:pt idx="961">
                  <c:v>1.8100377711337863</c:v>
                </c:pt>
                <c:pt idx="962">
                  <c:v>1.8021816980295375</c:v>
                </c:pt>
                <c:pt idx="963">
                  <c:v>1.7943577866576792</c:v>
                </c:pt>
                <c:pt idx="964">
                  <c:v>1.7865659182122531</c:v>
                </c:pt>
                <c:pt idx="965">
                  <c:v>1.7788059742358231</c:v>
                </c:pt>
                <c:pt idx="966">
                  <c:v>1.7710778366192088</c:v>
                </c:pt>
                <c:pt idx="967">
                  <c:v>1.7633813876010329</c:v>
                </c:pt>
                <c:pt idx="968">
                  <c:v>1.7557165097674301</c:v>
                </c:pt>
                <c:pt idx="969">
                  <c:v>1.748083086051714</c:v>
                </c:pt>
                <c:pt idx="970">
                  <c:v>1.7404809997340607</c:v>
                </c:pt>
                <c:pt idx="971">
                  <c:v>1.732910134441221</c:v>
                </c:pt>
                <c:pt idx="972">
                  <c:v>1.7253703741458808</c:v>
                </c:pt>
                <c:pt idx="973">
                  <c:v>1.7178616031666301</c:v>
                </c:pt>
                <c:pt idx="974">
                  <c:v>1.7103837061674301</c:v>
                </c:pt>
                <c:pt idx="975">
                  <c:v>1.7029365681572251</c:v>
                </c:pt>
                <c:pt idx="976">
                  <c:v>1.6955200744895398</c:v>
                </c:pt>
                <c:pt idx="977">
                  <c:v>1.6881341108622239</c:v>
                </c:pt>
                <c:pt idx="978">
                  <c:v>1.680778563316929</c:v>
                </c:pt>
                <c:pt idx="979">
                  <c:v>1.673453318238753</c:v>
                </c:pt>
                <c:pt idx="980">
                  <c:v>1.6661582623558115</c:v>
                </c:pt>
                <c:pt idx="981">
                  <c:v>1.6588932827388907</c:v>
                </c:pt>
                <c:pt idx="982">
                  <c:v>1.6516582668009667</c:v>
                </c:pt>
                <c:pt idx="983">
                  <c:v>1.6444531022967621</c:v>
                </c:pt>
                <c:pt idx="984">
                  <c:v>1.6372776773224298</c:v>
                </c:pt>
                <c:pt idx="985">
                  <c:v>1.6301318803149711</c:v>
                </c:pt>
                <c:pt idx="986">
                  <c:v>1.6230156000519382</c:v>
                </c:pt>
                <c:pt idx="987">
                  <c:v>1.6159287256508856</c:v>
                </c:pt>
                <c:pt idx="988">
                  <c:v>1.6088711465690286</c:v>
                </c:pt>
                <c:pt idx="989">
                  <c:v>1.6018427526026502</c:v>
                </c:pt>
                <c:pt idx="990">
                  <c:v>1.5948434338867949</c:v>
                </c:pt>
                <c:pt idx="991">
                  <c:v>1.5878730808946353</c:v>
                </c:pt>
                <c:pt idx="992">
                  <c:v>1.5809315844372092</c:v>
                </c:pt>
                <c:pt idx="993">
                  <c:v>1.5740188356627871</c:v>
                </c:pt>
                <c:pt idx="994">
                  <c:v>1.5671347260565012</c:v>
                </c:pt>
                <c:pt idx="995">
                  <c:v>1.5602791474396747</c:v>
                </c:pt>
                <c:pt idx="996">
                  <c:v>1.553451991969649</c:v>
                </c:pt>
                <c:pt idx="997">
                  <c:v>1.5466531521390317</c:v>
                </c:pt>
                <c:pt idx="998">
                  <c:v>1.5398825207752684</c:v>
                </c:pt>
                <c:pt idx="999">
                  <c:v>1.5331399910402028</c:v>
                </c:pt>
              </c:numCache>
            </c:numRef>
          </c:yVal>
          <c:smooth val="1"/>
          <c:extLst>
            <c:ext xmlns:c16="http://schemas.microsoft.com/office/drawing/2014/chart" uri="{C3380CC4-5D6E-409C-BE32-E72D297353CC}">
              <c16:uniqueId val="{00000000-0943-49AE-9932-DB30E935996D}"/>
            </c:ext>
          </c:extLst>
        </c:ser>
        <c:ser>
          <c:idx val="1"/>
          <c:order val="1"/>
          <c:tx>
            <c:v>Pmax</c:v>
          </c:tx>
          <c:spPr>
            <a:ln w="19050" cap="rnd">
              <a:solidFill>
                <a:schemeClr val="accent2"/>
              </a:solidFill>
              <a:round/>
            </a:ln>
            <a:effectLst/>
          </c:spPr>
          <c:marker>
            <c:symbol val="none"/>
          </c:marker>
          <c:xVal>
            <c:numRef>
              <c:f>'ZBEn Sample Data'!$A$322:$A$323</c:f>
              <c:numCache>
                <c:formatCode>General</c:formatCode>
                <c:ptCount val="2"/>
                <c:pt idx="0">
                  <c:v>16.016403201600799</c:v>
                </c:pt>
                <c:pt idx="1">
                  <c:v>16.066423211605802</c:v>
                </c:pt>
              </c:numCache>
            </c:numRef>
          </c:xVal>
          <c:yVal>
            <c:numRef>
              <c:f>'ZBEn Sample Data'!$I$322:$I$323</c:f>
              <c:numCache>
                <c:formatCode>General</c:formatCode>
                <c:ptCount val="2"/>
                <c:pt idx="0">
                  <c:v>0</c:v>
                </c:pt>
                <c:pt idx="1">
                  <c:v>25</c:v>
                </c:pt>
              </c:numCache>
            </c:numRef>
          </c:yVal>
          <c:smooth val="1"/>
          <c:extLst>
            <c:ext xmlns:c16="http://schemas.microsoft.com/office/drawing/2014/chart" uri="{C3380CC4-5D6E-409C-BE32-E72D297353CC}">
              <c16:uniqueId val="{00000000-3F0B-47F0-85CA-3141BB7D8EFF}"/>
            </c:ext>
          </c:extLst>
        </c:ser>
        <c:dLbls>
          <c:showLegendKey val="0"/>
          <c:showVal val="0"/>
          <c:showCatName val="0"/>
          <c:showSerName val="0"/>
          <c:showPercent val="0"/>
          <c:showBubbleSize val="0"/>
        </c:dLbls>
        <c:axId val="2064223920"/>
        <c:axId val="660813152"/>
      </c:scatterChart>
      <c:valAx>
        <c:axId val="2064223920"/>
        <c:scaling>
          <c:logBase val="10"/>
          <c:orientation val="minMax"/>
          <c:max val="100"/>
          <c:min val="0.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0813152"/>
        <c:crosses val="autoZero"/>
        <c:crossBetween val="midCat"/>
      </c:valAx>
      <c:valAx>
        <c:axId val="660813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64223920"/>
        <c:crossesAt val="1.0000000000000002E-3"/>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'ZBEn Sample Data'!$B$1</c:f>
              <c:strCache>
                <c:ptCount val="1"/>
                <c:pt idx="0">
                  <c:v>IHS(Q)</c:v>
                </c:pt>
              </c:strCache>
            </c:strRef>
          </c:tx>
          <c:spPr>
            <a:ln w="19050" cap="rnd">
              <a:solidFill>
                <a:schemeClr val="accent1"/>
              </a:solidFill>
              <a:round/>
            </a:ln>
            <a:effectLst/>
          </c:spPr>
          <c:marker>
            <c:symbol val="none"/>
          </c:marker>
          <c:xVal>
            <c:numRef>
              <c:f>'ZBEn Sample Data'!$A$2:$A$1029</c:f>
              <c:numCache>
                <c:formatCode>General</c:formatCode>
                <c:ptCount val="1028"/>
                <c:pt idx="0">
                  <c:v>0.01</c:v>
                </c:pt>
                <c:pt idx="1">
                  <c:v>6.0020010005002497E-2</c:v>
                </c:pt>
                <c:pt idx="2">
                  <c:v>0.110040020010005</c:v>
                </c:pt>
                <c:pt idx="3">
                  <c:v>0.16006003001500799</c:v>
                </c:pt>
                <c:pt idx="4">
                  <c:v>0.21008004002000999</c:v>
                </c:pt>
                <c:pt idx="5">
                  <c:v>0.26010005002501302</c:v>
                </c:pt>
                <c:pt idx="6">
                  <c:v>0.31012006003001502</c:v>
                </c:pt>
                <c:pt idx="7">
                  <c:v>0.36014007003501802</c:v>
                </c:pt>
                <c:pt idx="8">
                  <c:v>0.41016008004002003</c:v>
                </c:pt>
                <c:pt idx="9">
                  <c:v>0.46018009004502303</c:v>
                </c:pt>
                <c:pt idx="10">
                  <c:v>0.51020010005002503</c:v>
                </c:pt>
                <c:pt idx="11">
                  <c:v>0.56022011005502703</c:v>
                </c:pt>
                <c:pt idx="12">
                  <c:v>0.61024012006003003</c:v>
                </c:pt>
                <c:pt idx="13">
                  <c:v>0.66026013006503304</c:v>
                </c:pt>
                <c:pt idx="14">
                  <c:v>0.71028014007003504</c:v>
                </c:pt>
                <c:pt idx="15">
                  <c:v>0.76030015007503704</c:v>
                </c:pt>
                <c:pt idx="16">
                  <c:v>0.81032016008004004</c:v>
                </c:pt>
                <c:pt idx="17">
                  <c:v>0.86034017008504304</c:v>
                </c:pt>
                <c:pt idx="18">
                  <c:v>0.91036018009004505</c:v>
                </c:pt>
                <c:pt idx="19">
                  <c:v>0.96038019009504705</c:v>
                </c:pt>
                <c:pt idx="20">
                  <c:v>1.01040020010005</c:v>
                </c:pt>
                <c:pt idx="21">
                  <c:v>1.0604202101050499</c:v>
                </c:pt>
                <c:pt idx="22">
                  <c:v>1.1104402201100501</c:v>
                </c:pt>
                <c:pt idx="23">
                  <c:v>1.1604602301150599</c:v>
                </c:pt>
                <c:pt idx="24">
                  <c:v>1.2104802401200601</c:v>
                </c:pt>
                <c:pt idx="25">
                  <c:v>1.26050025012506</c:v>
                </c:pt>
                <c:pt idx="26">
                  <c:v>1.3105202601300701</c:v>
                </c:pt>
                <c:pt idx="27">
                  <c:v>1.36054027013507</c:v>
                </c:pt>
                <c:pt idx="28">
                  <c:v>1.4105602801400701</c:v>
                </c:pt>
                <c:pt idx="29">
                  <c:v>1.46058029014507</c:v>
                </c:pt>
                <c:pt idx="30">
                  <c:v>1.5106003001500801</c:v>
                </c:pt>
                <c:pt idx="31">
                  <c:v>1.56062031015508</c:v>
                </c:pt>
                <c:pt idx="32">
                  <c:v>1.6106403201600801</c:v>
                </c:pt>
                <c:pt idx="33">
                  <c:v>1.66066033016508</c:v>
                </c:pt>
                <c:pt idx="34">
                  <c:v>1.7106803401700901</c:v>
                </c:pt>
                <c:pt idx="35">
                  <c:v>1.76070035017509</c:v>
                </c:pt>
                <c:pt idx="36">
                  <c:v>1.8107203601800901</c:v>
                </c:pt>
                <c:pt idx="37">
                  <c:v>1.86074037018509</c:v>
                </c:pt>
                <c:pt idx="38">
                  <c:v>1.9107603801901001</c:v>
                </c:pt>
                <c:pt idx="39">
                  <c:v>1.9607803901951</c:v>
                </c:pt>
                <c:pt idx="40">
                  <c:v>2.0108004002000999</c:v>
                </c:pt>
                <c:pt idx="41">
                  <c:v>2.0608204102051002</c:v>
                </c:pt>
                <c:pt idx="42">
                  <c:v>2.1108404202101099</c:v>
                </c:pt>
                <c:pt idx="43">
                  <c:v>2.1608604302151102</c:v>
                </c:pt>
                <c:pt idx="44">
                  <c:v>2.2108804402201101</c:v>
                </c:pt>
                <c:pt idx="45">
                  <c:v>2.26090045022511</c:v>
                </c:pt>
                <c:pt idx="46">
                  <c:v>2.3109204602301099</c:v>
                </c:pt>
                <c:pt idx="47">
                  <c:v>2.36094047023512</c:v>
                </c:pt>
                <c:pt idx="48">
                  <c:v>2.4109604802401199</c:v>
                </c:pt>
                <c:pt idx="49">
                  <c:v>2.4609804902451198</c:v>
                </c:pt>
                <c:pt idx="50">
                  <c:v>2.5110005002501299</c:v>
                </c:pt>
                <c:pt idx="51">
                  <c:v>2.5610205102551298</c:v>
                </c:pt>
                <c:pt idx="52">
                  <c:v>2.6110405202601301</c:v>
                </c:pt>
                <c:pt idx="53">
                  <c:v>2.66106053026513</c:v>
                </c:pt>
                <c:pt idx="54">
                  <c:v>2.7110805402701299</c:v>
                </c:pt>
                <c:pt idx="55">
                  <c:v>2.76110055027514</c:v>
                </c:pt>
                <c:pt idx="56">
                  <c:v>2.8111205602801399</c:v>
                </c:pt>
                <c:pt idx="57">
                  <c:v>2.8611405702851398</c:v>
                </c:pt>
                <c:pt idx="58">
                  <c:v>2.9111605802901499</c:v>
                </c:pt>
                <c:pt idx="59">
                  <c:v>2.9611805902951498</c:v>
                </c:pt>
                <c:pt idx="60">
                  <c:v>3.0112006003001501</c:v>
                </c:pt>
                <c:pt idx="61">
                  <c:v>3.06122061030515</c:v>
                </c:pt>
                <c:pt idx="62">
                  <c:v>3.1112406203101499</c:v>
                </c:pt>
                <c:pt idx="63">
                  <c:v>3.16126063031516</c:v>
                </c:pt>
                <c:pt idx="64">
                  <c:v>3.2112806403201599</c:v>
                </c:pt>
                <c:pt idx="65">
                  <c:v>3.2613006503251598</c:v>
                </c:pt>
                <c:pt idx="66">
                  <c:v>3.3113206603301699</c:v>
                </c:pt>
                <c:pt idx="67">
                  <c:v>3.3613406703351698</c:v>
                </c:pt>
                <c:pt idx="68">
                  <c:v>3.4113606803401701</c:v>
                </c:pt>
                <c:pt idx="69">
                  <c:v>3.46138069034517</c:v>
                </c:pt>
                <c:pt idx="70">
                  <c:v>3.5114007003501699</c:v>
                </c:pt>
                <c:pt idx="71">
                  <c:v>3.56142071035518</c:v>
                </c:pt>
                <c:pt idx="72">
                  <c:v>3.6114407203601799</c:v>
                </c:pt>
                <c:pt idx="73">
                  <c:v>3.6614607303651798</c:v>
                </c:pt>
                <c:pt idx="74">
                  <c:v>3.7114807403701899</c:v>
                </c:pt>
                <c:pt idx="75">
                  <c:v>3.7615007503751898</c:v>
                </c:pt>
                <c:pt idx="76">
                  <c:v>3.8115207603801902</c:v>
                </c:pt>
                <c:pt idx="77">
                  <c:v>3.8615407703851901</c:v>
                </c:pt>
                <c:pt idx="78">
                  <c:v>3.91156078039019</c:v>
                </c:pt>
                <c:pt idx="79">
                  <c:v>3.9615807903952001</c:v>
                </c:pt>
                <c:pt idx="80">
                  <c:v>4.0116008004002</c:v>
                </c:pt>
                <c:pt idx="81">
                  <c:v>4.0616208104052003</c:v>
                </c:pt>
                <c:pt idx="82">
                  <c:v>4.1116408204102104</c:v>
                </c:pt>
                <c:pt idx="83">
                  <c:v>4.1616608304152098</c:v>
                </c:pt>
                <c:pt idx="84">
                  <c:v>4.2116808404202102</c:v>
                </c:pt>
                <c:pt idx="85">
                  <c:v>4.2617008504252096</c:v>
                </c:pt>
                <c:pt idx="86">
                  <c:v>4.3117208604302197</c:v>
                </c:pt>
                <c:pt idx="87">
                  <c:v>4.3617408704352201</c:v>
                </c:pt>
                <c:pt idx="88">
                  <c:v>4.4117608804402204</c:v>
                </c:pt>
                <c:pt idx="89">
                  <c:v>4.4617808904452199</c:v>
                </c:pt>
                <c:pt idx="90">
                  <c:v>4.5118009004502202</c:v>
                </c:pt>
                <c:pt idx="91">
                  <c:v>4.5618209104552303</c:v>
                </c:pt>
                <c:pt idx="92">
                  <c:v>4.6118409204602298</c:v>
                </c:pt>
                <c:pt idx="93">
                  <c:v>4.6618609304652301</c:v>
                </c:pt>
                <c:pt idx="94">
                  <c:v>4.7118809404702304</c:v>
                </c:pt>
                <c:pt idx="95">
                  <c:v>4.7619009504752396</c:v>
                </c:pt>
                <c:pt idx="96">
                  <c:v>4.81192096048024</c:v>
                </c:pt>
                <c:pt idx="97">
                  <c:v>4.8619409704852403</c:v>
                </c:pt>
                <c:pt idx="98">
                  <c:v>4.9119609804902504</c:v>
                </c:pt>
                <c:pt idx="99">
                  <c:v>4.9619809904952499</c:v>
                </c:pt>
                <c:pt idx="100">
                  <c:v>5.0120010005002502</c:v>
                </c:pt>
                <c:pt idx="101">
                  <c:v>5.0620210105052497</c:v>
                </c:pt>
                <c:pt idx="102">
                  <c:v>5.1120410205102598</c:v>
                </c:pt>
                <c:pt idx="103">
                  <c:v>5.1620610305152601</c:v>
                </c:pt>
                <c:pt idx="104">
                  <c:v>5.2120810405202596</c:v>
                </c:pt>
                <c:pt idx="105">
                  <c:v>5.2621010505252599</c:v>
                </c:pt>
                <c:pt idx="106">
                  <c:v>5.3121210605302602</c:v>
                </c:pt>
                <c:pt idx="107">
                  <c:v>5.3621410705352703</c:v>
                </c:pt>
                <c:pt idx="108">
                  <c:v>5.4121610805402698</c:v>
                </c:pt>
                <c:pt idx="109">
                  <c:v>5.4621810905452701</c:v>
                </c:pt>
                <c:pt idx="110">
                  <c:v>5.5122011005502696</c:v>
                </c:pt>
                <c:pt idx="111">
                  <c:v>5.5622211105552797</c:v>
                </c:pt>
                <c:pt idx="112">
                  <c:v>5.61224112056028</c:v>
                </c:pt>
                <c:pt idx="113">
                  <c:v>5.6622611305652804</c:v>
                </c:pt>
                <c:pt idx="114">
                  <c:v>5.7122811405702896</c:v>
                </c:pt>
                <c:pt idx="115">
                  <c:v>5.7623011505752899</c:v>
                </c:pt>
                <c:pt idx="116">
                  <c:v>5.8123211605802902</c:v>
                </c:pt>
                <c:pt idx="117">
                  <c:v>5.8623411705852897</c:v>
                </c:pt>
                <c:pt idx="118">
                  <c:v>5.9123611805902998</c:v>
                </c:pt>
                <c:pt idx="119">
                  <c:v>5.9623811905953001</c:v>
                </c:pt>
                <c:pt idx="120">
                  <c:v>6.0124012006002996</c:v>
                </c:pt>
                <c:pt idx="121">
                  <c:v>6.0624212106052999</c:v>
                </c:pt>
                <c:pt idx="122">
                  <c:v>6.1124412206103003</c:v>
                </c:pt>
                <c:pt idx="123">
                  <c:v>6.1624612306153104</c:v>
                </c:pt>
                <c:pt idx="124">
                  <c:v>6.2124812406203098</c:v>
                </c:pt>
                <c:pt idx="125">
                  <c:v>6.2625012506253102</c:v>
                </c:pt>
                <c:pt idx="126">
                  <c:v>6.3125212606303096</c:v>
                </c:pt>
                <c:pt idx="127">
                  <c:v>6.3625412706353197</c:v>
                </c:pt>
                <c:pt idx="128">
                  <c:v>6.41256128064032</c:v>
                </c:pt>
                <c:pt idx="129">
                  <c:v>6.4625812906453204</c:v>
                </c:pt>
                <c:pt idx="130">
                  <c:v>6.5126013006503296</c:v>
                </c:pt>
                <c:pt idx="131">
                  <c:v>6.5626213106553299</c:v>
                </c:pt>
                <c:pt idx="132">
                  <c:v>6.6126413206603303</c:v>
                </c:pt>
                <c:pt idx="133">
                  <c:v>6.6626613306653297</c:v>
                </c:pt>
                <c:pt idx="134">
                  <c:v>6.7126813406703398</c:v>
                </c:pt>
                <c:pt idx="135">
                  <c:v>6.7627013506753402</c:v>
                </c:pt>
                <c:pt idx="136">
                  <c:v>6.8127213606803396</c:v>
                </c:pt>
                <c:pt idx="137">
                  <c:v>6.86274137068534</c:v>
                </c:pt>
                <c:pt idx="138">
                  <c:v>6.9127613806903403</c:v>
                </c:pt>
                <c:pt idx="139">
                  <c:v>6.9627813906953504</c:v>
                </c:pt>
                <c:pt idx="140">
                  <c:v>7.0128014007003499</c:v>
                </c:pt>
                <c:pt idx="141">
                  <c:v>7.0628214107053502</c:v>
                </c:pt>
                <c:pt idx="142">
                  <c:v>7.1128414207103603</c:v>
                </c:pt>
                <c:pt idx="143">
                  <c:v>7.1628614307153597</c:v>
                </c:pt>
                <c:pt idx="144">
                  <c:v>7.2128814407203601</c:v>
                </c:pt>
                <c:pt idx="145">
                  <c:v>7.2629014507253604</c:v>
                </c:pt>
                <c:pt idx="146">
                  <c:v>7.3129214607303696</c:v>
                </c:pt>
                <c:pt idx="147">
                  <c:v>7.36294147073537</c:v>
                </c:pt>
                <c:pt idx="148">
                  <c:v>7.4129614807403703</c:v>
                </c:pt>
                <c:pt idx="149">
                  <c:v>7.4629814907453698</c:v>
                </c:pt>
                <c:pt idx="150">
                  <c:v>7.5130015007503799</c:v>
                </c:pt>
                <c:pt idx="151">
                  <c:v>7.5630215107553802</c:v>
                </c:pt>
                <c:pt idx="152">
                  <c:v>7.6130415207603797</c:v>
                </c:pt>
                <c:pt idx="153">
                  <c:v>7.66306153076538</c:v>
                </c:pt>
                <c:pt idx="154">
                  <c:v>7.7130815407703803</c:v>
                </c:pt>
                <c:pt idx="155">
                  <c:v>7.7631015507753904</c:v>
                </c:pt>
                <c:pt idx="156">
                  <c:v>7.8131215607803899</c:v>
                </c:pt>
                <c:pt idx="157">
                  <c:v>7.8631415707853902</c:v>
                </c:pt>
                <c:pt idx="158">
                  <c:v>7.9131615807904003</c:v>
                </c:pt>
                <c:pt idx="159">
                  <c:v>7.9631815907953998</c:v>
                </c:pt>
                <c:pt idx="160">
                  <c:v>8.0132016008004001</c:v>
                </c:pt>
                <c:pt idx="161">
                  <c:v>8.0632216108053996</c:v>
                </c:pt>
                <c:pt idx="162">
                  <c:v>8.1132416208104008</c:v>
                </c:pt>
                <c:pt idx="163">
                  <c:v>8.1632616308154091</c:v>
                </c:pt>
                <c:pt idx="164">
                  <c:v>8.2132816408204103</c:v>
                </c:pt>
                <c:pt idx="165">
                  <c:v>8.2633016508254098</c:v>
                </c:pt>
                <c:pt idx="166">
                  <c:v>8.3133216608304092</c:v>
                </c:pt>
                <c:pt idx="167">
                  <c:v>8.3633416708354194</c:v>
                </c:pt>
                <c:pt idx="168">
                  <c:v>8.4133616808404206</c:v>
                </c:pt>
                <c:pt idx="169">
                  <c:v>8.46338169084542</c:v>
                </c:pt>
                <c:pt idx="170">
                  <c:v>8.5134017008504195</c:v>
                </c:pt>
                <c:pt idx="171">
                  <c:v>8.5634217108554296</c:v>
                </c:pt>
                <c:pt idx="172">
                  <c:v>8.6134417208604308</c:v>
                </c:pt>
                <c:pt idx="173">
                  <c:v>8.6634617308654303</c:v>
                </c:pt>
                <c:pt idx="174">
                  <c:v>8.7134817408704404</c:v>
                </c:pt>
                <c:pt idx="175">
                  <c:v>8.7635017508754398</c:v>
                </c:pt>
                <c:pt idx="176">
                  <c:v>8.8135217608804393</c:v>
                </c:pt>
                <c:pt idx="177">
                  <c:v>8.8635417708854405</c:v>
                </c:pt>
                <c:pt idx="178">
                  <c:v>8.9135617808904506</c:v>
                </c:pt>
                <c:pt idx="179">
                  <c:v>8.96358179089545</c:v>
                </c:pt>
                <c:pt idx="180">
                  <c:v>9.0136018009004495</c:v>
                </c:pt>
                <c:pt idx="181">
                  <c:v>9.0636218109054507</c:v>
                </c:pt>
                <c:pt idx="182">
                  <c:v>9.1136418209104608</c:v>
                </c:pt>
                <c:pt idx="183">
                  <c:v>9.1636618309154603</c:v>
                </c:pt>
                <c:pt idx="184">
                  <c:v>9.2136818409204597</c:v>
                </c:pt>
                <c:pt idx="185">
                  <c:v>9.2637018509254592</c:v>
                </c:pt>
                <c:pt idx="186">
                  <c:v>9.3137218609304693</c:v>
                </c:pt>
                <c:pt idx="187">
                  <c:v>9.3637418709354705</c:v>
                </c:pt>
                <c:pt idx="188">
                  <c:v>9.41376188094047</c:v>
                </c:pt>
                <c:pt idx="189">
                  <c:v>9.4637818909454694</c:v>
                </c:pt>
                <c:pt idx="190">
                  <c:v>9.5138019009504795</c:v>
                </c:pt>
                <c:pt idx="191">
                  <c:v>9.5638219109554807</c:v>
                </c:pt>
                <c:pt idx="192">
                  <c:v>9.6138419209604802</c:v>
                </c:pt>
                <c:pt idx="193">
                  <c:v>9.6638619309654796</c:v>
                </c:pt>
                <c:pt idx="194">
                  <c:v>9.7138819409704809</c:v>
                </c:pt>
                <c:pt idx="195">
                  <c:v>9.7639019509754892</c:v>
                </c:pt>
                <c:pt idx="196">
                  <c:v>9.8139219609804904</c:v>
                </c:pt>
                <c:pt idx="197">
                  <c:v>9.8639419709854899</c:v>
                </c:pt>
                <c:pt idx="198">
                  <c:v>9.9139619809904893</c:v>
                </c:pt>
                <c:pt idx="199">
                  <c:v>9.9639819909954994</c:v>
                </c:pt>
                <c:pt idx="200">
                  <c:v>10.014002001000501</c:v>
                </c:pt>
                <c:pt idx="201">
                  <c:v>10.0640220110055</c:v>
                </c:pt>
                <c:pt idx="202">
                  <c:v>10.1140420210105</c:v>
                </c:pt>
                <c:pt idx="203">
                  <c:v>10.164062031015501</c:v>
                </c:pt>
                <c:pt idx="204">
                  <c:v>10.2140820410205</c:v>
                </c:pt>
                <c:pt idx="205">
                  <c:v>10.2641020510255</c:v>
                </c:pt>
                <c:pt idx="206">
                  <c:v>10.314122061030501</c:v>
                </c:pt>
                <c:pt idx="207">
                  <c:v>10.3641420710355</c:v>
                </c:pt>
                <c:pt idx="208">
                  <c:v>10.4141620810405</c:v>
                </c:pt>
                <c:pt idx="209">
                  <c:v>10.464182091045499</c:v>
                </c:pt>
                <c:pt idx="210">
                  <c:v>10.5142021010505</c:v>
                </c:pt>
                <c:pt idx="211">
                  <c:v>10.5642221110555</c:v>
                </c:pt>
                <c:pt idx="212">
                  <c:v>10.614242121060499</c:v>
                </c:pt>
                <c:pt idx="213">
                  <c:v>10.664262131065501</c:v>
                </c:pt>
                <c:pt idx="214">
                  <c:v>10.7142821410705</c:v>
                </c:pt>
                <c:pt idx="215">
                  <c:v>10.764302151075499</c:v>
                </c:pt>
                <c:pt idx="216">
                  <c:v>10.814322161080501</c:v>
                </c:pt>
                <c:pt idx="217">
                  <c:v>10.8643421710855</c:v>
                </c:pt>
                <c:pt idx="218">
                  <c:v>10.9143621810905</c:v>
                </c:pt>
                <c:pt idx="219">
                  <c:v>10.964382191095501</c:v>
                </c:pt>
                <c:pt idx="220">
                  <c:v>11.0144022011006</c:v>
                </c:pt>
                <c:pt idx="221">
                  <c:v>11.064422211105599</c:v>
                </c:pt>
                <c:pt idx="222">
                  <c:v>11.1144422211106</c:v>
                </c:pt>
                <c:pt idx="223">
                  <c:v>11.1644622311156</c:v>
                </c:pt>
                <c:pt idx="224">
                  <c:v>11.214482241120599</c:v>
                </c:pt>
                <c:pt idx="225">
                  <c:v>11.264502251125601</c:v>
                </c:pt>
                <c:pt idx="226">
                  <c:v>11.3145222611306</c:v>
                </c:pt>
                <c:pt idx="227">
                  <c:v>11.364542271135599</c:v>
                </c:pt>
                <c:pt idx="228">
                  <c:v>11.414562281140601</c:v>
                </c:pt>
                <c:pt idx="229">
                  <c:v>11.4645822911456</c:v>
                </c:pt>
                <c:pt idx="230">
                  <c:v>11.5146023011506</c:v>
                </c:pt>
                <c:pt idx="231">
                  <c:v>11.564622311155601</c:v>
                </c:pt>
                <c:pt idx="232">
                  <c:v>11.6146423211606</c:v>
                </c:pt>
                <c:pt idx="233">
                  <c:v>11.6646623311656</c:v>
                </c:pt>
                <c:pt idx="234">
                  <c:v>11.714682341170599</c:v>
                </c:pt>
                <c:pt idx="235">
                  <c:v>11.7647023511756</c:v>
                </c:pt>
                <c:pt idx="236">
                  <c:v>11.8147223611806</c:v>
                </c:pt>
                <c:pt idx="237">
                  <c:v>11.864742371185599</c:v>
                </c:pt>
                <c:pt idx="238">
                  <c:v>11.9147623811906</c:v>
                </c:pt>
                <c:pt idx="239">
                  <c:v>11.9647823911956</c:v>
                </c:pt>
                <c:pt idx="240">
                  <c:v>12.014802401200599</c:v>
                </c:pt>
                <c:pt idx="241">
                  <c:v>12.064822411205601</c:v>
                </c:pt>
                <c:pt idx="242">
                  <c:v>12.1148424212106</c:v>
                </c:pt>
                <c:pt idx="243">
                  <c:v>12.1648624312156</c:v>
                </c:pt>
                <c:pt idx="244">
                  <c:v>12.214882441220601</c:v>
                </c:pt>
                <c:pt idx="245">
                  <c:v>12.2649024512256</c:v>
                </c:pt>
                <c:pt idx="246">
                  <c:v>12.3149224612306</c:v>
                </c:pt>
                <c:pt idx="247">
                  <c:v>12.364942471235601</c:v>
                </c:pt>
                <c:pt idx="248">
                  <c:v>12.4149624812406</c:v>
                </c:pt>
                <c:pt idx="249">
                  <c:v>12.4649824912456</c:v>
                </c:pt>
                <c:pt idx="250">
                  <c:v>12.515002501250599</c:v>
                </c:pt>
                <c:pt idx="251">
                  <c:v>12.5650225112556</c:v>
                </c:pt>
                <c:pt idx="252">
                  <c:v>12.6150425212606</c:v>
                </c:pt>
                <c:pt idx="253">
                  <c:v>12.665062531265599</c:v>
                </c:pt>
                <c:pt idx="254">
                  <c:v>12.715082541270601</c:v>
                </c:pt>
                <c:pt idx="255">
                  <c:v>12.7651025512756</c:v>
                </c:pt>
                <c:pt idx="256">
                  <c:v>12.815122561280599</c:v>
                </c:pt>
                <c:pt idx="257">
                  <c:v>12.865142571285601</c:v>
                </c:pt>
                <c:pt idx="258">
                  <c:v>12.9151625812906</c:v>
                </c:pt>
                <c:pt idx="259">
                  <c:v>12.9651825912956</c:v>
                </c:pt>
                <c:pt idx="260">
                  <c:v>13.0152026013007</c:v>
                </c:pt>
                <c:pt idx="261">
                  <c:v>13.0652226113057</c:v>
                </c:pt>
                <c:pt idx="262">
                  <c:v>13.115242621310699</c:v>
                </c:pt>
                <c:pt idx="263">
                  <c:v>13.1652626313157</c:v>
                </c:pt>
                <c:pt idx="264">
                  <c:v>13.2152826413207</c:v>
                </c:pt>
                <c:pt idx="265">
                  <c:v>13.265302651325699</c:v>
                </c:pt>
                <c:pt idx="266">
                  <c:v>13.315322661330701</c:v>
                </c:pt>
                <c:pt idx="267">
                  <c:v>13.3653426713357</c:v>
                </c:pt>
                <c:pt idx="268">
                  <c:v>13.415362681340699</c:v>
                </c:pt>
                <c:pt idx="269">
                  <c:v>13.465382691345701</c:v>
                </c:pt>
                <c:pt idx="270">
                  <c:v>13.5154027013507</c:v>
                </c:pt>
                <c:pt idx="271">
                  <c:v>13.5654227113557</c:v>
                </c:pt>
                <c:pt idx="272">
                  <c:v>13.615442721360701</c:v>
                </c:pt>
                <c:pt idx="273">
                  <c:v>13.6654627313657</c:v>
                </c:pt>
                <c:pt idx="274">
                  <c:v>13.7154827413707</c:v>
                </c:pt>
                <c:pt idx="275">
                  <c:v>13.765502751375699</c:v>
                </c:pt>
                <c:pt idx="276">
                  <c:v>13.8155227613807</c:v>
                </c:pt>
                <c:pt idx="277">
                  <c:v>13.8655427713857</c:v>
                </c:pt>
                <c:pt idx="278">
                  <c:v>13.915562781390699</c:v>
                </c:pt>
                <c:pt idx="279">
                  <c:v>13.9655827913957</c:v>
                </c:pt>
                <c:pt idx="280">
                  <c:v>14.0156028014007</c:v>
                </c:pt>
                <c:pt idx="281">
                  <c:v>14.065622811405699</c:v>
                </c:pt>
                <c:pt idx="282">
                  <c:v>14.115642821410701</c:v>
                </c:pt>
                <c:pt idx="283">
                  <c:v>14.1656628314157</c:v>
                </c:pt>
                <c:pt idx="284">
                  <c:v>14.215682841420699</c:v>
                </c:pt>
                <c:pt idx="285">
                  <c:v>14.265702851425701</c:v>
                </c:pt>
                <c:pt idx="286">
                  <c:v>14.3157228614307</c:v>
                </c:pt>
                <c:pt idx="287">
                  <c:v>14.3657428714357</c:v>
                </c:pt>
                <c:pt idx="288">
                  <c:v>14.415762881440701</c:v>
                </c:pt>
                <c:pt idx="289">
                  <c:v>14.4657828914457</c:v>
                </c:pt>
                <c:pt idx="290">
                  <c:v>14.5158029014507</c:v>
                </c:pt>
                <c:pt idx="291">
                  <c:v>14.565822911455699</c:v>
                </c:pt>
                <c:pt idx="292">
                  <c:v>14.6158429214607</c:v>
                </c:pt>
                <c:pt idx="293">
                  <c:v>14.6658629314657</c:v>
                </c:pt>
                <c:pt idx="294">
                  <c:v>14.715882941470699</c:v>
                </c:pt>
                <c:pt idx="295">
                  <c:v>14.765902951475701</c:v>
                </c:pt>
                <c:pt idx="296">
                  <c:v>14.8159229614807</c:v>
                </c:pt>
                <c:pt idx="297">
                  <c:v>14.865942971485699</c:v>
                </c:pt>
                <c:pt idx="298">
                  <c:v>14.915962981490701</c:v>
                </c:pt>
                <c:pt idx="299">
                  <c:v>14.9659829914957</c:v>
                </c:pt>
                <c:pt idx="300">
                  <c:v>15.016003001500801</c:v>
                </c:pt>
                <c:pt idx="301">
                  <c:v>15.0660230115058</c:v>
                </c:pt>
                <c:pt idx="302">
                  <c:v>15.1160430215108</c:v>
                </c:pt>
                <c:pt idx="303">
                  <c:v>15.166063031515799</c:v>
                </c:pt>
                <c:pt idx="304">
                  <c:v>15.2160830415208</c:v>
                </c:pt>
                <c:pt idx="305">
                  <c:v>15.2661030515258</c:v>
                </c:pt>
                <c:pt idx="306">
                  <c:v>15.316123061530799</c:v>
                </c:pt>
                <c:pt idx="307">
                  <c:v>15.366143071535801</c:v>
                </c:pt>
                <c:pt idx="308">
                  <c:v>15.4161630815408</c:v>
                </c:pt>
                <c:pt idx="309">
                  <c:v>15.466183091545799</c:v>
                </c:pt>
                <c:pt idx="310">
                  <c:v>15.516203101550801</c:v>
                </c:pt>
                <c:pt idx="311">
                  <c:v>15.5662231115558</c:v>
                </c:pt>
                <c:pt idx="312">
                  <c:v>15.6162431215608</c:v>
                </c:pt>
                <c:pt idx="313">
                  <c:v>15.666263131565801</c:v>
                </c:pt>
                <c:pt idx="314">
                  <c:v>15.7162831415708</c:v>
                </c:pt>
                <c:pt idx="315">
                  <c:v>15.7663031515758</c:v>
                </c:pt>
                <c:pt idx="316">
                  <c:v>15.816323161580801</c:v>
                </c:pt>
                <c:pt idx="317">
                  <c:v>15.8663431715858</c:v>
                </c:pt>
                <c:pt idx="318">
                  <c:v>15.9163631815908</c:v>
                </c:pt>
                <c:pt idx="319">
                  <c:v>15.966383191595799</c:v>
                </c:pt>
                <c:pt idx="320">
                  <c:v>16.016403201600799</c:v>
                </c:pt>
                <c:pt idx="321">
                  <c:v>16.066423211605802</c:v>
                </c:pt>
                <c:pt idx="322">
                  <c:v>16.116443221610801</c:v>
                </c:pt>
                <c:pt idx="323">
                  <c:v>16.166463231615801</c:v>
                </c:pt>
                <c:pt idx="324">
                  <c:v>16.2164832416208</c:v>
                </c:pt>
                <c:pt idx="325">
                  <c:v>16.266503251625799</c:v>
                </c:pt>
                <c:pt idx="326">
                  <c:v>16.316523261630799</c:v>
                </c:pt>
                <c:pt idx="327">
                  <c:v>16.366543271635798</c:v>
                </c:pt>
                <c:pt idx="328">
                  <c:v>16.416563281640801</c:v>
                </c:pt>
                <c:pt idx="329">
                  <c:v>16.466583291645801</c:v>
                </c:pt>
                <c:pt idx="330">
                  <c:v>16.5166033016508</c:v>
                </c:pt>
                <c:pt idx="331">
                  <c:v>16.5666233116558</c:v>
                </c:pt>
                <c:pt idx="332">
                  <c:v>16.616643321660799</c:v>
                </c:pt>
                <c:pt idx="333">
                  <c:v>16.666663331665799</c:v>
                </c:pt>
                <c:pt idx="334">
                  <c:v>16.716683341670802</c:v>
                </c:pt>
                <c:pt idx="335">
                  <c:v>16.766703351675801</c:v>
                </c:pt>
                <c:pt idx="336">
                  <c:v>16.816723361680801</c:v>
                </c:pt>
                <c:pt idx="337">
                  <c:v>16.8667433716858</c:v>
                </c:pt>
                <c:pt idx="338">
                  <c:v>16.916763381690799</c:v>
                </c:pt>
                <c:pt idx="339">
                  <c:v>16.966783391695799</c:v>
                </c:pt>
                <c:pt idx="340">
                  <c:v>17.016803401700901</c:v>
                </c:pt>
                <c:pt idx="341">
                  <c:v>17.066823411705901</c:v>
                </c:pt>
                <c:pt idx="342">
                  <c:v>17.1168434217109</c:v>
                </c:pt>
                <c:pt idx="343">
                  <c:v>17.1668634317159</c:v>
                </c:pt>
                <c:pt idx="344">
                  <c:v>17.216883441720899</c:v>
                </c:pt>
                <c:pt idx="345">
                  <c:v>17.266903451725899</c:v>
                </c:pt>
                <c:pt idx="346">
                  <c:v>17.316923461730902</c:v>
                </c:pt>
                <c:pt idx="347">
                  <c:v>17.366943471735901</c:v>
                </c:pt>
                <c:pt idx="348">
                  <c:v>17.4169634817409</c:v>
                </c:pt>
                <c:pt idx="349">
                  <c:v>17.4669834917459</c:v>
                </c:pt>
                <c:pt idx="350">
                  <c:v>17.517003501750899</c:v>
                </c:pt>
                <c:pt idx="351">
                  <c:v>17.567023511755899</c:v>
                </c:pt>
                <c:pt idx="352">
                  <c:v>17.617043521760898</c:v>
                </c:pt>
                <c:pt idx="353">
                  <c:v>17.667063531765901</c:v>
                </c:pt>
                <c:pt idx="354">
                  <c:v>17.717083541770901</c:v>
                </c:pt>
                <c:pt idx="355">
                  <c:v>17.7671035517759</c:v>
                </c:pt>
                <c:pt idx="356">
                  <c:v>17.8171235617809</c:v>
                </c:pt>
                <c:pt idx="357">
                  <c:v>17.867143571785899</c:v>
                </c:pt>
                <c:pt idx="358">
                  <c:v>17.917163581790899</c:v>
                </c:pt>
                <c:pt idx="359">
                  <c:v>17.967183591795902</c:v>
                </c:pt>
                <c:pt idx="360">
                  <c:v>18.017203601800901</c:v>
                </c:pt>
                <c:pt idx="361">
                  <c:v>18.0672236118059</c:v>
                </c:pt>
                <c:pt idx="362">
                  <c:v>18.1172436218109</c:v>
                </c:pt>
                <c:pt idx="363">
                  <c:v>18.167263631815899</c:v>
                </c:pt>
                <c:pt idx="364">
                  <c:v>18.217283641820899</c:v>
                </c:pt>
                <c:pt idx="365">
                  <c:v>18.267303651825902</c:v>
                </c:pt>
                <c:pt idx="366">
                  <c:v>18.317323661830901</c:v>
                </c:pt>
                <c:pt idx="367">
                  <c:v>18.367343671835901</c:v>
                </c:pt>
                <c:pt idx="368">
                  <c:v>18.4173636818409</c:v>
                </c:pt>
                <c:pt idx="369">
                  <c:v>18.4673836918459</c:v>
                </c:pt>
                <c:pt idx="370">
                  <c:v>18.517403701850899</c:v>
                </c:pt>
                <c:pt idx="371">
                  <c:v>18.567423711855898</c:v>
                </c:pt>
                <c:pt idx="372">
                  <c:v>18.617443721860901</c:v>
                </c:pt>
                <c:pt idx="373">
                  <c:v>18.667463731865901</c:v>
                </c:pt>
                <c:pt idx="374">
                  <c:v>18.7174837418709</c:v>
                </c:pt>
                <c:pt idx="375">
                  <c:v>18.7675037518759</c:v>
                </c:pt>
                <c:pt idx="376">
                  <c:v>18.817523761880899</c:v>
                </c:pt>
                <c:pt idx="377">
                  <c:v>18.867543771885899</c:v>
                </c:pt>
                <c:pt idx="378">
                  <c:v>18.917563781890902</c:v>
                </c:pt>
                <c:pt idx="379">
                  <c:v>18.967583791896001</c:v>
                </c:pt>
                <c:pt idx="380">
                  <c:v>19.017603801901</c:v>
                </c:pt>
                <c:pt idx="381">
                  <c:v>19.067623811906</c:v>
                </c:pt>
                <c:pt idx="382">
                  <c:v>19.117643821910999</c:v>
                </c:pt>
                <c:pt idx="383">
                  <c:v>19.167663831915998</c:v>
                </c:pt>
                <c:pt idx="384">
                  <c:v>19.217683841921001</c:v>
                </c:pt>
                <c:pt idx="385">
                  <c:v>19.267703851926001</c:v>
                </c:pt>
                <c:pt idx="386">
                  <c:v>19.317723861931</c:v>
                </c:pt>
                <c:pt idx="387">
                  <c:v>19.367743871936</c:v>
                </c:pt>
                <c:pt idx="388">
                  <c:v>19.417763881940999</c:v>
                </c:pt>
                <c:pt idx="389">
                  <c:v>19.467783891945999</c:v>
                </c:pt>
                <c:pt idx="390">
                  <c:v>19.517803901951002</c:v>
                </c:pt>
                <c:pt idx="391">
                  <c:v>19.567823911956001</c:v>
                </c:pt>
                <c:pt idx="392">
                  <c:v>19.617843921961001</c:v>
                </c:pt>
                <c:pt idx="393">
                  <c:v>19.667863931966</c:v>
                </c:pt>
                <c:pt idx="394">
                  <c:v>19.717883941970999</c:v>
                </c:pt>
                <c:pt idx="395">
                  <c:v>19.767903951975999</c:v>
                </c:pt>
                <c:pt idx="396">
                  <c:v>19.817923961980998</c:v>
                </c:pt>
                <c:pt idx="397">
                  <c:v>19.867943971986001</c:v>
                </c:pt>
                <c:pt idx="398">
                  <c:v>19.917963981991001</c:v>
                </c:pt>
                <c:pt idx="399">
                  <c:v>19.967983991996</c:v>
                </c:pt>
                <c:pt idx="400">
                  <c:v>20.018004002001</c:v>
                </c:pt>
                <c:pt idx="401">
                  <c:v>20.068024012005999</c:v>
                </c:pt>
                <c:pt idx="402">
                  <c:v>20.118044022010999</c:v>
                </c:pt>
                <c:pt idx="403">
                  <c:v>20.168064032016002</c:v>
                </c:pt>
                <c:pt idx="404">
                  <c:v>20.218084042021001</c:v>
                </c:pt>
                <c:pt idx="405">
                  <c:v>20.268104052026001</c:v>
                </c:pt>
                <c:pt idx="406">
                  <c:v>20.318124062031</c:v>
                </c:pt>
                <c:pt idx="407">
                  <c:v>20.368144072035999</c:v>
                </c:pt>
                <c:pt idx="408">
                  <c:v>20.418164082040999</c:v>
                </c:pt>
                <c:pt idx="409">
                  <c:v>20.468184092045998</c:v>
                </c:pt>
                <c:pt idx="410">
                  <c:v>20.518204102051001</c:v>
                </c:pt>
                <c:pt idx="411">
                  <c:v>20.568224112056001</c:v>
                </c:pt>
                <c:pt idx="412">
                  <c:v>20.618244122061</c:v>
                </c:pt>
                <c:pt idx="413">
                  <c:v>20.668264132066</c:v>
                </c:pt>
                <c:pt idx="414">
                  <c:v>20.718284142070999</c:v>
                </c:pt>
                <c:pt idx="415">
                  <c:v>20.768304152075999</c:v>
                </c:pt>
                <c:pt idx="416">
                  <c:v>20.818324162081002</c:v>
                </c:pt>
                <c:pt idx="417">
                  <c:v>20.868344172086001</c:v>
                </c:pt>
                <c:pt idx="418">
                  <c:v>20.918364182091</c:v>
                </c:pt>
                <c:pt idx="419">
                  <c:v>20.968384192096099</c:v>
                </c:pt>
                <c:pt idx="420">
                  <c:v>21.018404202101099</c:v>
                </c:pt>
                <c:pt idx="421">
                  <c:v>21.068424212106098</c:v>
                </c:pt>
                <c:pt idx="422">
                  <c:v>21.118444222111101</c:v>
                </c:pt>
                <c:pt idx="423">
                  <c:v>21.168464232116101</c:v>
                </c:pt>
                <c:pt idx="424">
                  <c:v>21.2184842421211</c:v>
                </c:pt>
                <c:pt idx="425">
                  <c:v>21.2685042521261</c:v>
                </c:pt>
                <c:pt idx="426">
                  <c:v>21.318524262131099</c:v>
                </c:pt>
                <c:pt idx="427">
                  <c:v>21.368544272136099</c:v>
                </c:pt>
                <c:pt idx="428">
                  <c:v>21.418564282141102</c:v>
                </c:pt>
                <c:pt idx="429">
                  <c:v>21.468584292146101</c:v>
                </c:pt>
                <c:pt idx="430">
                  <c:v>21.5186043021511</c:v>
                </c:pt>
                <c:pt idx="431">
                  <c:v>21.5686243121561</c:v>
                </c:pt>
                <c:pt idx="432">
                  <c:v>21.618644322161099</c:v>
                </c:pt>
                <c:pt idx="433">
                  <c:v>21.668664332166099</c:v>
                </c:pt>
                <c:pt idx="434">
                  <c:v>21.718684342171102</c:v>
                </c:pt>
                <c:pt idx="435">
                  <c:v>21.768704352176101</c:v>
                </c:pt>
                <c:pt idx="436">
                  <c:v>21.818724362181101</c:v>
                </c:pt>
                <c:pt idx="437">
                  <c:v>21.8687443721861</c:v>
                </c:pt>
                <c:pt idx="438">
                  <c:v>21.9187643821911</c:v>
                </c:pt>
                <c:pt idx="439">
                  <c:v>21.968784392196099</c:v>
                </c:pt>
                <c:pt idx="440">
                  <c:v>22.018804402201098</c:v>
                </c:pt>
                <c:pt idx="441">
                  <c:v>22.068824412206101</c:v>
                </c:pt>
                <c:pt idx="442">
                  <c:v>22.118844422211101</c:v>
                </c:pt>
                <c:pt idx="443">
                  <c:v>22.1688644322161</c:v>
                </c:pt>
                <c:pt idx="444">
                  <c:v>22.2188844422211</c:v>
                </c:pt>
                <c:pt idx="445">
                  <c:v>22.268904452226099</c:v>
                </c:pt>
                <c:pt idx="446">
                  <c:v>22.318924462231099</c:v>
                </c:pt>
                <c:pt idx="447">
                  <c:v>22.368944472236102</c:v>
                </c:pt>
                <c:pt idx="448">
                  <c:v>22.418964482241101</c:v>
                </c:pt>
                <c:pt idx="449">
                  <c:v>22.468984492246101</c:v>
                </c:pt>
                <c:pt idx="450">
                  <c:v>22.5190045022511</c:v>
                </c:pt>
                <c:pt idx="451">
                  <c:v>22.5690245122561</c:v>
                </c:pt>
                <c:pt idx="452">
                  <c:v>22.619044522261099</c:v>
                </c:pt>
                <c:pt idx="453">
                  <c:v>22.669064532266098</c:v>
                </c:pt>
                <c:pt idx="454">
                  <c:v>22.719084542271101</c:v>
                </c:pt>
                <c:pt idx="455">
                  <c:v>22.769104552276101</c:v>
                </c:pt>
                <c:pt idx="456">
                  <c:v>22.8191245622811</c:v>
                </c:pt>
                <c:pt idx="457">
                  <c:v>22.8691445722861</c:v>
                </c:pt>
                <c:pt idx="458">
                  <c:v>22.919164582291099</c:v>
                </c:pt>
                <c:pt idx="459">
                  <c:v>22.969184592296099</c:v>
                </c:pt>
                <c:pt idx="460">
                  <c:v>23.019204602301201</c:v>
                </c:pt>
                <c:pt idx="461">
                  <c:v>23.069224612306201</c:v>
                </c:pt>
                <c:pt idx="462">
                  <c:v>23.1192446223112</c:v>
                </c:pt>
                <c:pt idx="463">
                  <c:v>23.169264632316199</c:v>
                </c:pt>
                <c:pt idx="464">
                  <c:v>23.219284642321199</c:v>
                </c:pt>
                <c:pt idx="465">
                  <c:v>23.269304652326198</c:v>
                </c:pt>
                <c:pt idx="466">
                  <c:v>23.319324662331201</c:v>
                </c:pt>
                <c:pt idx="467">
                  <c:v>23.369344672336201</c:v>
                </c:pt>
                <c:pt idx="468">
                  <c:v>23.4193646823412</c:v>
                </c:pt>
                <c:pt idx="469">
                  <c:v>23.4693846923462</c:v>
                </c:pt>
                <c:pt idx="470">
                  <c:v>23.519404702351199</c:v>
                </c:pt>
                <c:pt idx="471">
                  <c:v>23.569424712356199</c:v>
                </c:pt>
                <c:pt idx="472">
                  <c:v>23.619444722361202</c:v>
                </c:pt>
                <c:pt idx="473">
                  <c:v>23.669464732366201</c:v>
                </c:pt>
                <c:pt idx="474">
                  <c:v>23.719484742371201</c:v>
                </c:pt>
                <c:pt idx="475">
                  <c:v>23.7695047523762</c:v>
                </c:pt>
                <c:pt idx="476">
                  <c:v>23.819524762381199</c:v>
                </c:pt>
                <c:pt idx="477">
                  <c:v>23.869544772386199</c:v>
                </c:pt>
                <c:pt idx="478">
                  <c:v>23.919564782391198</c:v>
                </c:pt>
                <c:pt idx="479">
                  <c:v>23.969584792396201</c:v>
                </c:pt>
                <c:pt idx="480">
                  <c:v>24.019604802401201</c:v>
                </c:pt>
                <c:pt idx="481">
                  <c:v>24.0696248124062</c:v>
                </c:pt>
                <c:pt idx="482">
                  <c:v>24.1196448224112</c:v>
                </c:pt>
                <c:pt idx="483">
                  <c:v>24.169664832416199</c:v>
                </c:pt>
                <c:pt idx="484">
                  <c:v>24.219684842421199</c:v>
                </c:pt>
                <c:pt idx="485">
                  <c:v>24.269704852426202</c:v>
                </c:pt>
                <c:pt idx="486">
                  <c:v>24.319724862431201</c:v>
                </c:pt>
                <c:pt idx="487">
                  <c:v>24.3697448724362</c:v>
                </c:pt>
                <c:pt idx="488">
                  <c:v>24.4197648824412</c:v>
                </c:pt>
                <c:pt idx="489">
                  <c:v>24.469784892446199</c:v>
                </c:pt>
                <c:pt idx="490">
                  <c:v>24.519804902451199</c:v>
                </c:pt>
                <c:pt idx="491">
                  <c:v>24.569824912456198</c:v>
                </c:pt>
                <c:pt idx="492">
                  <c:v>24.619844922461201</c:v>
                </c:pt>
                <c:pt idx="493">
                  <c:v>24.669864932466201</c:v>
                </c:pt>
                <c:pt idx="494">
                  <c:v>24.7198849424712</c:v>
                </c:pt>
                <c:pt idx="495">
                  <c:v>24.7699049524762</c:v>
                </c:pt>
                <c:pt idx="496">
                  <c:v>24.819924962481199</c:v>
                </c:pt>
                <c:pt idx="497">
                  <c:v>24.869944972486199</c:v>
                </c:pt>
                <c:pt idx="498">
                  <c:v>24.919964982491202</c:v>
                </c:pt>
                <c:pt idx="499">
                  <c:v>24.9699849924963</c:v>
                </c:pt>
                <c:pt idx="500">
                  <c:v>50.050549549549601</c:v>
                </c:pt>
                <c:pt idx="501">
                  <c:v>50.150648648648598</c:v>
                </c:pt>
                <c:pt idx="502">
                  <c:v>50.250747747747702</c:v>
                </c:pt>
                <c:pt idx="503">
                  <c:v>50.3508468468468</c:v>
                </c:pt>
                <c:pt idx="504">
                  <c:v>50.450945945945897</c:v>
                </c:pt>
                <c:pt idx="505">
                  <c:v>50.551045045045001</c:v>
                </c:pt>
                <c:pt idx="506">
                  <c:v>50.651144144144098</c:v>
                </c:pt>
                <c:pt idx="507">
                  <c:v>50.751243243243202</c:v>
                </c:pt>
                <c:pt idx="508">
                  <c:v>50.851342342342299</c:v>
                </c:pt>
                <c:pt idx="509">
                  <c:v>50.951441441441403</c:v>
                </c:pt>
                <c:pt idx="510">
                  <c:v>51.051540540540501</c:v>
                </c:pt>
                <c:pt idx="511">
                  <c:v>51.151639639639598</c:v>
                </c:pt>
                <c:pt idx="512">
                  <c:v>51.251738738738702</c:v>
                </c:pt>
                <c:pt idx="513">
                  <c:v>51.351837837837799</c:v>
                </c:pt>
                <c:pt idx="514">
                  <c:v>51.451936936936903</c:v>
                </c:pt>
                <c:pt idx="515">
                  <c:v>51.552036036036</c:v>
                </c:pt>
                <c:pt idx="516">
                  <c:v>51.652135135135097</c:v>
                </c:pt>
                <c:pt idx="517">
                  <c:v>51.752234234234201</c:v>
                </c:pt>
                <c:pt idx="518">
                  <c:v>51.852333333333299</c:v>
                </c:pt>
                <c:pt idx="519">
                  <c:v>51.952432432432403</c:v>
                </c:pt>
                <c:pt idx="520">
                  <c:v>52.0525315315315</c:v>
                </c:pt>
                <c:pt idx="521">
                  <c:v>52.152630630630597</c:v>
                </c:pt>
                <c:pt idx="522">
                  <c:v>52.252729729729701</c:v>
                </c:pt>
                <c:pt idx="523">
                  <c:v>52.352828828828798</c:v>
                </c:pt>
                <c:pt idx="524">
                  <c:v>52.452927927927902</c:v>
                </c:pt>
                <c:pt idx="525">
                  <c:v>52.553027027026999</c:v>
                </c:pt>
                <c:pt idx="526">
                  <c:v>52.653126126126097</c:v>
                </c:pt>
                <c:pt idx="527">
                  <c:v>52.753225225225201</c:v>
                </c:pt>
                <c:pt idx="528">
                  <c:v>52.853324324324298</c:v>
                </c:pt>
                <c:pt idx="529">
                  <c:v>52.953423423423402</c:v>
                </c:pt>
                <c:pt idx="530">
                  <c:v>53.053522522522499</c:v>
                </c:pt>
                <c:pt idx="531">
                  <c:v>53.153621621621603</c:v>
                </c:pt>
                <c:pt idx="532">
                  <c:v>53.2537207207207</c:v>
                </c:pt>
                <c:pt idx="533">
                  <c:v>53.353819819819797</c:v>
                </c:pt>
                <c:pt idx="534">
                  <c:v>53.453918918918902</c:v>
                </c:pt>
                <c:pt idx="535">
                  <c:v>53.554018018017999</c:v>
                </c:pt>
                <c:pt idx="536">
                  <c:v>53.654117117117103</c:v>
                </c:pt>
                <c:pt idx="537">
                  <c:v>53.7542162162162</c:v>
                </c:pt>
                <c:pt idx="538">
                  <c:v>53.854315315315297</c:v>
                </c:pt>
                <c:pt idx="539">
                  <c:v>53.954414414414401</c:v>
                </c:pt>
                <c:pt idx="540">
                  <c:v>54.054513513513498</c:v>
                </c:pt>
                <c:pt idx="541">
                  <c:v>54.154612612612603</c:v>
                </c:pt>
                <c:pt idx="542">
                  <c:v>54.2547117117117</c:v>
                </c:pt>
                <c:pt idx="543">
                  <c:v>54.354810810810797</c:v>
                </c:pt>
                <c:pt idx="544">
                  <c:v>54.454909909909901</c:v>
                </c:pt>
                <c:pt idx="545">
                  <c:v>54.555009009008998</c:v>
                </c:pt>
                <c:pt idx="546">
                  <c:v>54.655108108108102</c:v>
                </c:pt>
                <c:pt idx="547">
                  <c:v>54.755207207207199</c:v>
                </c:pt>
                <c:pt idx="548">
                  <c:v>54.855306306306296</c:v>
                </c:pt>
                <c:pt idx="549">
                  <c:v>54.955405405405401</c:v>
                </c:pt>
                <c:pt idx="550">
                  <c:v>55.055504504504498</c:v>
                </c:pt>
                <c:pt idx="551">
                  <c:v>55.155603603603602</c:v>
                </c:pt>
                <c:pt idx="552">
                  <c:v>55.255702702702699</c:v>
                </c:pt>
                <c:pt idx="553">
                  <c:v>55.355801801801803</c:v>
                </c:pt>
                <c:pt idx="554">
                  <c:v>55.4559009009009</c:v>
                </c:pt>
                <c:pt idx="555">
                  <c:v>55.555999999999997</c:v>
                </c:pt>
                <c:pt idx="556">
                  <c:v>55.656099099099102</c:v>
                </c:pt>
                <c:pt idx="557">
                  <c:v>55.756198198198199</c:v>
                </c:pt>
                <c:pt idx="558">
                  <c:v>55.856297297297303</c:v>
                </c:pt>
                <c:pt idx="559">
                  <c:v>55.9563963963964</c:v>
                </c:pt>
                <c:pt idx="560">
                  <c:v>56.056495495495497</c:v>
                </c:pt>
                <c:pt idx="561">
                  <c:v>56.156594594594601</c:v>
                </c:pt>
                <c:pt idx="562">
                  <c:v>56.256693693693698</c:v>
                </c:pt>
                <c:pt idx="563">
                  <c:v>56.356792792792803</c:v>
                </c:pt>
                <c:pt idx="564">
                  <c:v>56.4568918918919</c:v>
                </c:pt>
                <c:pt idx="565">
                  <c:v>56.556990990990997</c:v>
                </c:pt>
                <c:pt idx="566">
                  <c:v>56.657090090090101</c:v>
                </c:pt>
                <c:pt idx="567">
                  <c:v>56.757189189189198</c:v>
                </c:pt>
                <c:pt idx="568">
                  <c:v>56.857288288288302</c:v>
                </c:pt>
                <c:pt idx="569">
                  <c:v>56.957387387387399</c:v>
                </c:pt>
                <c:pt idx="570">
                  <c:v>57.057486486486503</c:v>
                </c:pt>
                <c:pt idx="571">
                  <c:v>57.157585585585601</c:v>
                </c:pt>
                <c:pt idx="572">
                  <c:v>57.257684684684698</c:v>
                </c:pt>
                <c:pt idx="573">
                  <c:v>57.357783783783802</c:v>
                </c:pt>
                <c:pt idx="574">
                  <c:v>57.457882882882899</c:v>
                </c:pt>
                <c:pt idx="575">
                  <c:v>57.557981981982003</c:v>
                </c:pt>
                <c:pt idx="576">
                  <c:v>57.6580810810811</c:v>
                </c:pt>
                <c:pt idx="577">
                  <c:v>57.758180180180197</c:v>
                </c:pt>
                <c:pt idx="578">
                  <c:v>57.858279279279301</c:v>
                </c:pt>
                <c:pt idx="579">
                  <c:v>57.958378378378399</c:v>
                </c:pt>
                <c:pt idx="580">
                  <c:v>58.058477477477503</c:v>
                </c:pt>
                <c:pt idx="581">
                  <c:v>58.1585765765766</c:v>
                </c:pt>
                <c:pt idx="582">
                  <c:v>58.258675675675697</c:v>
                </c:pt>
                <c:pt idx="583">
                  <c:v>58.358774774774801</c:v>
                </c:pt>
                <c:pt idx="584">
                  <c:v>58.458873873873898</c:v>
                </c:pt>
                <c:pt idx="585">
                  <c:v>58.558972972973002</c:v>
                </c:pt>
                <c:pt idx="586">
                  <c:v>58.6590720720721</c:v>
                </c:pt>
                <c:pt idx="587">
                  <c:v>58.759171171171197</c:v>
                </c:pt>
                <c:pt idx="588">
                  <c:v>58.859270270270301</c:v>
                </c:pt>
                <c:pt idx="589">
                  <c:v>58.959369369369398</c:v>
                </c:pt>
                <c:pt idx="590">
                  <c:v>59.059468468468502</c:v>
                </c:pt>
                <c:pt idx="591">
                  <c:v>59.159567567567599</c:v>
                </c:pt>
                <c:pt idx="592">
                  <c:v>59.259666666666703</c:v>
                </c:pt>
                <c:pt idx="593">
                  <c:v>59.3597657657658</c:v>
                </c:pt>
                <c:pt idx="594">
                  <c:v>59.459864864864898</c:v>
                </c:pt>
                <c:pt idx="595">
                  <c:v>59.559963963964002</c:v>
                </c:pt>
                <c:pt idx="596">
                  <c:v>59.660063063063099</c:v>
                </c:pt>
                <c:pt idx="597">
                  <c:v>59.760162162162203</c:v>
                </c:pt>
                <c:pt idx="598">
                  <c:v>59.8602612612613</c:v>
                </c:pt>
                <c:pt idx="599">
                  <c:v>59.960360360360397</c:v>
                </c:pt>
                <c:pt idx="600">
                  <c:v>60.060459459459501</c:v>
                </c:pt>
                <c:pt idx="601">
                  <c:v>60.160558558558598</c:v>
                </c:pt>
                <c:pt idx="602">
                  <c:v>60.260657657657703</c:v>
                </c:pt>
                <c:pt idx="603">
                  <c:v>60.3607567567568</c:v>
                </c:pt>
                <c:pt idx="604">
                  <c:v>60.460855855855897</c:v>
                </c:pt>
                <c:pt idx="605">
                  <c:v>60.560954954955001</c:v>
                </c:pt>
                <c:pt idx="606">
                  <c:v>60.661054054054098</c:v>
                </c:pt>
                <c:pt idx="607">
                  <c:v>60.761153153153202</c:v>
                </c:pt>
                <c:pt idx="608">
                  <c:v>60.861252252252299</c:v>
                </c:pt>
                <c:pt idx="609">
                  <c:v>60.961351351351297</c:v>
                </c:pt>
                <c:pt idx="610">
                  <c:v>61.061450450450501</c:v>
                </c:pt>
                <c:pt idx="611">
                  <c:v>61.161549549549498</c:v>
                </c:pt>
                <c:pt idx="612">
                  <c:v>61.261648648648602</c:v>
                </c:pt>
                <c:pt idx="613">
                  <c:v>61.3617477477477</c:v>
                </c:pt>
                <c:pt idx="614">
                  <c:v>61.461846846846797</c:v>
                </c:pt>
                <c:pt idx="615">
                  <c:v>61.561945945945901</c:v>
                </c:pt>
                <c:pt idx="616">
                  <c:v>61.662045045044998</c:v>
                </c:pt>
                <c:pt idx="617">
                  <c:v>61.762144144144102</c:v>
                </c:pt>
                <c:pt idx="618">
                  <c:v>61.862243243243199</c:v>
                </c:pt>
                <c:pt idx="619">
                  <c:v>61.962342342342303</c:v>
                </c:pt>
                <c:pt idx="620">
                  <c:v>62.062441441441401</c:v>
                </c:pt>
                <c:pt idx="621">
                  <c:v>62.162540540540498</c:v>
                </c:pt>
                <c:pt idx="622">
                  <c:v>62.262639639639602</c:v>
                </c:pt>
                <c:pt idx="623">
                  <c:v>62.362738738738699</c:v>
                </c:pt>
                <c:pt idx="624">
                  <c:v>62.462837837837803</c:v>
                </c:pt>
                <c:pt idx="625">
                  <c:v>62.5629369369369</c:v>
                </c:pt>
                <c:pt idx="626">
                  <c:v>62.663036036035997</c:v>
                </c:pt>
                <c:pt idx="627">
                  <c:v>62.763135135135101</c:v>
                </c:pt>
                <c:pt idx="628">
                  <c:v>62.863234234234199</c:v>
                </c:pt>
                <c:pt idx="629">
                  <c:v>62.963333333333303</c:v>
                </c:pt>
                <c:pt idx="630">
                  <c:v>63.0634324324324</c:v>
                </c:pt>
                <c:pt idx="631">
                  <c:v>63.163531531531497</c:v>
                </c:pt>
                <c:pt idx="632">
                  <c:v>63.263630630630601</c:v>
                </c:pt>
                <c:pt idx="633">
                  <c:v>63.363729729729698</c:v>
                </c:pt>
                <c:pt idx="634">
                  <c:v>63.463828828828802</c:v>
                </c:pt>
                <c:pt idx="635">
                  <c:v>63.563927927927899</c:v>
                </c:pt>
                <c:pt idx="636">
                  <c:v>63.664027027026997</c:v>
                </c:pt>
                <c:pt idx="637">
                  <c:v>63.764126126126101</c:v>
                </c:pt>
                <c:pt idx="638">
                  <c:v>63.864225225225198</c:v>
                </c:pt>
                <c:pt idx="639">
                  <c:v>63.964324324324302</c:v>
                </c:pt>
                <c:pt idx="640">
                  <c:v>64.064423423423406</c:v>
                </c:pt>
                <c:pt idx="641">
                  <c:v>64.164522522522503</c:v>
                </c:pt>
                <c:pt idx="642">
                  <c:v>64.2646216216216</c:v>
                </c:pt>
                <c:pt idx="643">
                  <c:v>64.364720720720697</c:v>
                </c:pt>
                <c:pt idx="644">
                  <c:v>64.464819819819795</c:v>
                </c:pt>
                <c:pt idx="645">
                  <c:v>64.564918918918906</c:v>
                </c:pt>
                <c:pt idx="646">
                  <c:v>64.665018018018003</c:v>
                </c:pt>
                <c:pt idx="647">
                  <c:v>64.7651171171171</c:v>
                </c:pt>
                <c:pt idx="648">
                  <c:v>64.865216216216197</c:v>
                </c:pt>
                <c:pt idx="649">
                  <c:v>64.965315315315294</c:v>
                </c:pt>
                <c:pt idx="650">
                  <c:v>65.065414414414406</c:v>
                </c:pt>
                <c:pt idx="651">
                  <c:v>65.165513513513503</c:v>
                </c:pt>
                <c:pt idx="652">
                  <c:v>65.2656126126126</c:v>
                </c:pt>
                <c:pt idx="653">
                  <c:v>65.365711711711697</c:v>
                </c:pt>
                <c:pt idx="654">
                  <c:v>65.465810810810794</c:v>
                </c:pt>
                <c:pt idx="655">
                  <c:v>65.565909909909905</c:v>
                </c:pt>
                <c:pt idx="656">
                  <c:v>65.666009009009002</c:v>
                </c:pt>
                <c:pt idx="657">
                  <c:v>65.766108108108099</c:v>
                </c:pt>
                <c:pt idx="658">
                  <c:v>65.866207207207196</c:v>
                </c:pt>
                <c:pt idx="659">
                  <c:v>65.966306306306294</c:v>
                </c:pt>
                <c:pt idx="660">
                  <c:v>66.066405405405405</c:v>
                </c:pt>
                <c:pt idx="661">
                  <c:v>66.166504504504502</c:v>
                </c:pt>
                <c:pt idx="662">
                  <c:v>66.266603603603599</c:v>
                </c:pt>
                <c:pt idx="663">
                  <c:v>66.366702702702696</c:v>
                </c:pt>
                <c:pt idx="664">
                  <c:v>66.466801801801793</c:v>
                </c:pt>
                <c:pt idx="665">
                  <c:v>66.566900900900905</c:v>
                </c:pt>
                <c:pt idx="666">
                  <c:v>66.667000000000002</c:v>
                </c:pt>
                <c:pt idx="667">
                  <c:v>66.767099099099099</c:v>
                </c:pt>
                <c:pt idx="668">
                  <c:v>66.867198198198196</c:v>
                </c:pt>
                <c:pt idx="669">
                  <c:v>66.967297297297307</c:v>
                </c:pt>
                <c:pt idx="670">
                  <c:v>67.067396396396404</c:v>
                </c:pt>
                <c:pt idx="671">
                  <c:v>67.167495495495501</c:v>
                </c:pt>
                <c:pt idx="672">
                  <c:v>67.267594594594598</c:v>
                </c:pt>
                <c:pt idx="673">
                  <c:v>67.367693693693695</c:v>
                </c:pt>
                <c:pt idx="674">
                  <c:v>67.467792792792807</c:v>
                </c:pt>
                <c:pt idx="675">
                  <c:v>67.567891891891904</c:v>
                </c:pt>
                <c:pt idx="676">
                  <c:v>67.667990990991001</c:v>
                </c:pt>
                <c:pt idx="677">
                  <c:v>67.768090090090098</c:v>
                </c:pt>
                <c:pt idx="678">
                  <c:v>67.868189189189195</c:v>
                </c:pt>
                <c:pt idx="679">
                  <c:v>67.968288288288306</c:v>
                </c:pt>
                <c:pt idx="680">
                  <c:v>68.068387387387403</c:v>
                </c:pt>
                <c:pt idx="681">
                  <c:v>68.168486486486501</c:v>
                </c:pt>
                <c:pt idx="682">
                  <c:v>68.268585585585598</c:v>
                </c:pt>
                <c:pt idx="683">
                  <c:v>68.368684684684695</c:v>
                </c:pt>
                <c:pt idx="684">
                  <c:v>68.468783783783806</c:v>
                </c:pt>
                <c:pt idx="685">
                  <c:v>68.568882882882903</c:v>
                </c:pt>
                <c:pt idx="686">
                  <c:v>68.668981981982</c:v>
                </c:pt>
                <c:pt idx="687">
                  <c:v>68.769081081081097</c:v>
                </c:pt>
                <c:pt idx="688">
                  <c:v>68.869180180180194</c:v>
                </c:pt>
                <c:pt idx="689">
                  <c:v>68.969279279279306</c:v>
                </c:pt>
                <c:pt idx="690">
                  <c:v>69.069378378378403</c:v>
                </c:pt>
                <c:pt idx="691">
                  <c:v>69.1694774774775</c:v>
                </c:pt>
                <c:pt idx="692">
                  <c:v>69.269576576576597</c:v>
                </c:pt>
                <c:pt idx="693">
                  <c:v>69.369675675675694</c:v>
                </c:pt>
                <c:pt idx="694">
                  <c:v>69.469774774774805</c:v>
                </c:pt>
                <c:pt idx="695">
                  <c:v>69.569873873873902</c:v>
                </c:pt>
                <c:pt idx="696">
                  <c:v>69.669972972973</c:v>
                </c:pt>
                <c:pt idx="697">
                  <c:v>69.770072072072097</c:v>
                </c:pt>
                <c:pt idx="698">
                  <c:v>69.870171171171194</c:v>
                </c:pt>
                <c:pt idx="699">
                  <c:v>69.970270270270305</c:v>
                </c:pt>
                <c:pt idx="700">
                  <c:v>70.070369369369402</c:v>
                </c:pt>
                <c:pt idx="701">
                  <c:v>70.170468468468499</c:v>
                </c:pt>
                <c:pt idx="702">
                  <c:v>70.270567567567596</c:v>
                </c:pt>
                <c:pt idx="703">
                  <c:v>70.370666666666693</c:v>
                </c:pt>
                <c:pt idx="704">
                  <c:v>70.470765765765805</c:v>
                </c:pt>
                <c:pt idx="705">
                  <c:v>70.570864864864902</c:v>
                </c:pt>
                <c:pt idx="706">
                  <c:v>70.670963963963999</c:v>
                </c:pt>
                <c:pt idx="707">
                  <c:v>70.771063063063096</c:v>
                </c:pt>
                <c:pt idx="708">
                  <c:v>70.871162162162193</c:v>
                </c:pt>
                <c:pt idx="709">
                  <c:v>70.971261261261304</c:v>
                </c:pt>
                <c:pt idx="710">
                  <c:v>71.071360360360401</c:v>
                </c:pt>
                <c:pt idx="711">
                  <c:v>71.171459459459498</c:v>
                </c:pt>
                <c:pt idx="712">
                  <c:v>71.271558558558596</c:v>
                </c:pt>
                <c:pt idx="713">
                  <c:v>71.371657657657707</c:v>
                </c:pt>
                <c:pt idx="714">
                  <c:v>71.471756756756804</c:v>
                </c:pt>
                <c:pt idx="715">
                  <c:v>71.571855855855901</c:v>
                </c:pt>
                <c:pt idx="716">
                  <c:v>71.671954954954998</c:v>
                </c:pt>
                <c:pt idx="717">
                  <c:v>71.772054054054095</c:v>
                </c:pt>
                <c:pt idx="718">
                  <c:v>71.872153153153207</c:v>
                </c:pt>
                <c:pt idx="719">
                  <c:v>71.972252252252304</c:v>
                </c:pt>
                <c:pt idx="720">
                  <c:v>72.072351351351401</c:v>
                </c:pt>
                <c:pt idx="721">
                  <c:v>72.172450450450498</c:v>
                </c:pt>
                <c:pt idx="722">
                  <c:v>72.272549549549595</c:v>
                </c:pt>
                <c:pt idx="723">
                  <c:v>72.372648648648607</c:v>
                </c:pt>
                <c:pt idx="724">
                  <c:v>72.472747747747803</c:v>
                </c:pt>
                <c:pt idx="725">
                  <c:v>72.5728468468469</c:v>
                </c:pt>
                <c:pt idx="726">
                  <c:v>72.672945945945997</c:v>
                </c:pt>
                <c:pt idx="727">
                  <c:v>72.773045045045095</c:v>
                </c:pt>
                <c:pt idx="728">
                  <c:v>72.873144144144106</c:v>
                </c:pt>
                <c:pt idx="729">
                  <c:v>72.973243243243203</c:v>
                </c:pt>
                <c:pt idx="730">
                  <c:v>73.073342342342301</c:v>
                </c:pt>
                <c:pt idx="731">
                  <c:v>73.173441441441497</c:v>
                </c:pt>
                <c:pt idx="732">
                  <c:v>73.273540540540594</c:v>
                </c:pt>
                <c:pt idx="733">
                  <c:v>73.373639639639606</c:v>
                </c:pt>
                <c:pt idx="734">
                  <c:v>73.473738738738703</c:v>
                </c:pt>
                <c:pt idx="735">
                  <c:v>73.5738378378378</c:v>
                </c:pt>
                <c:pt idx="736">
                  <c:v>73.673936936936897</c:v>
                </c:pt>
                <c:pt idx="737">
                  <c:v>73.774036036035994</c:v>
                </c:pt>
                <c:pt idx="738">
                  <c:v>73.874135135135106</c:v>
                </c:pt>
                <c:pt idx="739">
                  <c:v>73.974234234234203</c:v>
                </c:pt>
                <c:pt idx="740">
                  <c:v>74.0743333333333</c:v>
                </c:pt>
                <c:pt idx="741">
                  <c:v>74.174432432432397</c:v>
                </c:pt>
                <c:pt idx="742">
                  <c:v>74.274531531531494</c:v>
                </c:pt>
                <c:pt idx="743">
                  <c:v>74.374630630630605</c:v>
                </c:pt>
                <c:pt idx="744">
                  <c:v>74.474729729729702</c:v>
                </c:pt>
                <c:pt idx="745">
                  <c:v>74.574828828828799</c:v>
                </c:pt>
                <c:pt idx="746">
                  <c:v>74.674927927927897</c:v>
                </c:pt>
                <c:pt idx="747">
                  <c:v>74.775027027026994</c:v>
                </c:pt>
                <c:pt idx="748">
                  <c:v>74.875126126126105</c:v>
                </c:pt>
                <c:pt idx="749">
                  <c:v>74.975225225225202</c:v>
                </c:pt>
                <c:pt idx="750">
                  <c:v>75.075324324324299</c:v>
                </c:pt>
                <c:pt idx="751">
                  <c:v>75.175423423423396</c:v>
                </c:pt>
                <c:pt idx="752">
                  <c:v>75.275522522522493</c:v>
                </c:pt>
                <c:pt idx="753">
                  <c:v>75.375621621621605</c:v>
                </c:pt>
                <c:pt idx="754">
                  <c:v>75.475720720720702</c:v>
                </c:pt>
                <c:pt idx="755">
                  <c:v>75.575819819819799</c:v>
                </c:pt>
                <c:pt idx="756">
                  <c:v>75.675918918918896</c:v>
                </c:pt>
                <c:pt idx="757">
                  <c:v>75.776018018017993</c:v>
                </c:pt>
                <c:pt idx="758">
                  <c:v>75.876117117117104</c:v>
                </c:pt>
                <c:pt idx="759">
                  <c:v>75.976216216216201</c:v>
                </c:pt>
                <c:pt idx="760">
                  <c:v>76.076315315315298</c:v>
                </c:pt>
                <c:pt idx="761">
                  <c:v>76.176414414414396</c:v>
                </c:pt>
                <c:pt idx="762">
                  <c:v>76.276513513513507</c:v>
                </c:pt>
                <c:pt idx="763">
                  <c:v>76.376612612612604</c:v>
                </c:pt>
                <c:pt idx="764">
                  <c:v>76.476711711711701</c:v>
                </c:pt>
                <c:pt idx="765">
                  <c:v>76.576810810810798</c:v>
                </c:pt>
                <c:pt idx="766">
                  <c:v>76.676909909909895</c:v>
                </c:pt>
                <c:pt idx="767">
                  <c:v>76.777009009009006</c:v>
                </c:pt>
                <c:pt idx="768">
                  <c:v>76.877108108108104</c:v>
                </c:pt>
                <c:pt idx="769">
                  <c:v>76.977207207207201</c:v>
                </c:pt>
                <c:pt idx="770">
                  <c:v>77.077306306306298</c:v>
                </c:pt>
                <c:pt idx="771">
                  <c:v>77.177405405405395</c:v>
                </c:pt>
                <c:pt idx="772">
                  <c:v>77.277504504504506</c:v>
                </c:pt>
                <c:pt idx="773">
                  <c:v>77.377603603603603</c:v>
                </c:pt>
                <c:pt idx="774">
                  <c:v>77.4777027027027</c:v>
                </c:pt>
                <c:pt idx="775">
                  <c:v>77.577801801801797</c:v>
                </c:pt>
                <c:pt idx="776">
                  <c:v>77.677900900900894</c:v>
                </c:pt>
                <c:pt idx="777">
                  <c:v>77.778000000000006</c:v>
                </c:pt>
                <c:pt idx="778">
                  <c:v>77.878099099099103</c:v>
                </c:pt>
                <c:pt idx="779">
                  <c:v>77.9781981981982</c:v>
                </c:pt>
                <c:pt idx="780">
                  <c:v>78.078297297297297</c:v>
                </c:pt>
                <c:pt idx="781">
                  <c:v>78.178396396396394</c:v>
                </c:pt>
                <c:pt idx="782">
                  <c:v>78.278495495495505</c:v>
                </c:pt>
                <c:pt idx="783">
                  <c:v>78.378594594594603</c:v>
                </c:pt>
                <c:pt idx="784">
                  <c:v>78.4786936936937</c:v>
                </c:pt>
                <c:pt idx="785">
                  <c:v>78.578792792792797</c:v>
                </c:pt>
                <c:pt idx="786">
                  <c:v>78.678891891891894</c:v>
                </c:pt>
                <c:pt idx="787">
                  <c:v>78.778990990991005</c:v>
                </c:pt>
                <c:pt idx="788">
                  <c:v>78.879090090090102</c:v>
                </c:pt>
                <c:pt idx="789">
                  <c:v>78.979189189189199</c:v>
                </c:pt>
                <c:pt idx="790">
                  <c:v>79.079288288288296</c:v>
                </c:pt>
                <c:pt idx="791">
                  <c:v>79.179387387387393</c:v>
                </c:pt>
                <c:pt idx="792">
                  <c:v>79.279486486486505</c:v>
                </c:pt>
                <c:pt idx="793">
                  <c:v>79.379585585585602</c:v>
                </c:pt>
                <c:pt idx="794">
                  <c:v>79.479684684684699</c:v>
                </c:pt>
                <c:pt idx="795">
                  <c:v>79.579783783783796</c:v>
                </c:pt>
                <c:pt idx="796">
                  <c:v>79.679882882882893</c:v>
                </c:pt>
                <c:pt idx="797">
                  <c:v>79.779981981982004</c:v>
                </c:pt>
                <c:pt idx="798">
                  <c:v>79.880081081081102</c:v>
                </c:pt>
                <c:pt idx="799">
                  <c:v>79.980180180180199</c:v>
                </c:pt>
                <c:pt idx="800">
                  <c:v>80.080279279279296</c:v>
                </c:pt>
                <c:pt idx="801">
                  <c:v>80.180378378378407</c:v>
                </c:pt>
                <c:pt idx="802">
                  <c:v>80.280477477477504</c:v>
                </c:pt>
                <c:pt idx="803">
                  <c:v>80.380576576576601</c:v>
                </c:pt>
                <c:pt idx="804">
                  <c:v>80.480675675675698</c:v>
                </c:pt>
                <c:pt idx="805">
                  <c:v>80.580774774774795</c:v>
                </c:pt>
                <c:pt idx="806">
                  <c:v>80.680873873873907</c:v>
                </c:pt>
                <c:pt idx="807">
                  <c:v>80.780972972973004</c:v>
                </c:pt>
                <c:pt idx="808">
                  <c:v>80.881072072072101</c:v>
                </c:pt>
                <c:pt idx="809">
                  <c:v>80.981171171171198</c:v>
                </c:pt>
                <c:pt idx="810">
                  <c:v>81.081270270270295</c:v>
                </c:pt>
                <c:pt idx="811">
                  <c:v>81.181369369369406</c:v>
                </c:pt>
                <c:pt idx="812">
                  <c:v>81.281468468468503</c:v>
                </c:pt>
                <c:pt idx="813">
                  <c:v>81.3815675675676</c:v>
                </c:pt>
                <c:pt idx="814">
                  <c:v>81.481666666666698</c:v>
                </c:pt>
                <c:pt idx="815">
                  <c:v>81.581765765765795</c:v>
                </c:pt>
                <c:pt idx="816">
                  <c:v>81.681864864864906</c:v>
                </c:pt>
                <c:pt idx="817">
                  <c:v>81.781963963964003</c:v>
                </c:pt>
                <c:pt idx="818">
                  <c:v>81.8820630630631</c:v>
                </c:pt>
                <c:pt idx="819">
                  <c:v>81.982162162162197</c:v>
                </c:pt>
                <c:pt idx="820">
                  <c:v>82.082261261261294</c:v>
                </c:pt>
                <c:pt idx="821">
                  <c:v>82.182360360360406</c:v>
                </c:pt>
                <c:pt idx="822">
                  <c:v>82.282459459459503</c:v>
                </c:pt>
                <c:pt idx="823">
                  <c:v>82.3825585585586</c:v>
                </c:pt>
                <c:pt idx="824">
                  <c:v>82.482657657657697</c:v>
                </c:pt>
                <c:pt idx="825">
                  <c:v>82.582756756756794</c:v>
                </c:pt>
                <c:pt idx="826">
                  <c:v>82.682855855855905</c:v>
                </c:pt>
                <c:pt idx="827">
                  <c:v>82.782954954955002</c:v>
                </c:pt>
                <c:pt idx="828">
                  <c:v>82.883054054054099</c:v>
                </c:pt>
                <c:pt idx="829">
                  <c:v>82.983153153153197</c:v>
                </c:pt>
                <c:pt idx="830">
                  <c:v>83.083252252252294</c:v>
                </c:pt>
                <c:pt idx="831">
                  <c:v>83.183351351351405</c:v>
                </c:pt>
                <c:pt idx="832">
                  <c:v>83.283450450450502</c:v>
                </c:pt>
                <c:pt idx="833">
                  <c:v>83.383549549549599</c:v>
                </c:pt>
                <c:pt idx="834">
                  <c:v>83.483648648648696</c:v>
                </c:pt>
                <c:pt idx="835">
                  <c:v>83.583747747747793</c:v>
                </c:pt>
                <c:pt idx="836">
                  <c:v>83.683846846846805</c:v>
                </c:pt>
                <c:pt idx="837">
                  <c:v>83.783945945946002</c:v>
                </c:pt>
                <c:pt idx="838">
                  <c:v>83.884045045045099</c:v>
                </c:pt>
                <c:pt idx="839">
                  <c:v>83.984144144144196</c:v>
                </c:pt>
                <c:pt idx="840">
                  <c:v>84.084243243243293</c:v>
                </c:pt>
                <c:pt idx="841">
                  <c:v>84.184342342342305</c:v>
                </c:pt>
                <c:pt idx="842">
                  <c:v>84.284441441441402</c:v>
                </c:pt>
                <c:pt idx="843">
                  <c:v>84.384540540540499</c:v>
                </c:pt>
                <c:pt idx="844">
                  <c:v>84.484639639639695</c:v>
                </c:pt>
                <c:pt idx="845">
                  <c:v>84.584738738738807</c:v>
                </c:pt>
                <c:pt idx="846">
                  <c:v>84.684837837837804</c:v>
                </c:pt>
                <c:pt idx="847">
                  <c:v>84.784936936936901</c:v>
                </c:pt>
                <c:pt idx="848">
                  <c:v>84.885036036035999</c:v>
                </c:pt>
                <c:pt idx="849">
                  <c:v>84.985135135135096</c:v>
                </c:pt>
                <c:pt idx="850">
                  <c:v>85.085234234234207</c:v>
                </c:pt>
                <c:pt idx="851">
                  <c:v>85.185333333333304</c:v>
                </c:pt>
                <c:pt idx="852">
                  <c:v>85.285432432432401</c:v>
                </c:pt>
                <c:pt idx="853">
                  <c:v>85.385531531531498</c:v>
                </c:pt>
                <c:pt idx="854">
                  <c:v>85.485630630630595</c:v>
                </c:pt>
                <c:pt idx="855">
                  <c:v>85.585729729729707</c:v>
                </c:pt>
                <c:pt idx="856">
                  <c:v>85.685828828828804</c:v>
                </c:pt>
                <c:pt idx="857">
                  <c:v>85.785927927927901</c:v>
                </c:pt>
                <c:pt idx="858">
                  <c:v>85.886027027026998</c:v>
                </c:pt>
                <c:pt idx="859">
                  <c:v>85.986126126126095</c:v>
                </c:pt>
                <c:pt idx="860">
                  <c:v>86.086225225225206</c:v>
                </c:pt>
                <c:pt idx="861">
                  <c:v>86.186324324324303</c:v>
                </c:pt>
                <c:pt idx="862">
                  <c:v>86.2864234234234</c:v>
                </c:pt>
                <c:pt idx="863">
                  <c:v>86.386522522522498</c:v>
                </c:pt>
                <c:pt idx="864">
                  <c:v>86.486621621621595</c:v>
                </c:pt>
                <c:pt idx="865">
                  <c:v>86.586720720720706</c:v>
                </c:pt>
                <c:pt idx="866">
                  <c:v>86.686819819819803</c:v>
                </c:pt>
                <c:pt idx="867">
                  <c:v>86.7869189189189</c:v>
                </c:pt>
                <c:pt idx="868">
                  <c:v>86.887018018017997</c:v>
                </c:pt>
                <c:pt idx="869">
                  <c:v>86.987117117117094</c:v>
                </c:pt>
                <c:pt idx="870">
                  <c:v>87.087216216216206</c:v>
                </c:pt>
                <c:pt idx="871">
                  <c:v>87.187315315315303</c:v>
                </c:pt>
                <c:pt idx="872">
                  <c:v>87.2874144144144</c:v>
                </c:pt>
                <c:pt idx="873">
                  <c:v>87.387513513513497</c:v>
                </c:pt>
                <c:pt idx="874">
                  <c:v>87.487612612612594</c:v>
                </c:pt>
                <c:pt idx="875">
                  <c:v>87.587711711711705</c:v>
                </c:pt>
                <c:pt idx="876">
                  <c:v>87.687810810810802</c:v>
                </c:pt>
                <c:pt idx="877">
                  <c:v>87.787909909909899</c:v>
                </c:pt>
                <c:pt idx="878">
                  <c:v>87.888009009008996</c:v>
                </c:pt>
                <c:pt idx="879">
                  <c:v>87.988108108108094</c:v>
                </c:pt>
                <c:pt idx="880">
                  <c:v>88.088207207207205</c:v>
                </c:pt>
                <c:pt idx="881">
                  <c:v>88.188306306306302</c:v>
                </c:pt>
                <c:pt idx="882">
                  <c:v>88.288405405405399</c:v>
                </c:pt>
                <c:pt idx="883">
                  <c:v>88.388504504504496</c:v>
                </c:pt>
                <c:pt idx="884">
                  <c:v>88.488603603603593</c:v>
                </c:pt>
                <c:pt idx="885">
                  <c:v>88.588702702702705</c:v>
                </c:pt>
                <c:pt idx="886">
                  <c:v>88.688801801801802</c:v>
                </c:pt>
                <c:pt idx="887">
                  <c:v>88.788900900900899</c:v>
                </c:pt>
                <c:pt idx="888">
                  <c:v>88.888999999999996</c:v>
                </c:pt>
                <c:pt idx="889">
                  <c:v>88.989099099099107</c:v>
                </c:pt>
                <c:pt idx="890">
                  <c:v>89.089198198198204</c:v>
                </c:pt>
                <c:pt idx="891">
                  <c:v>89.189297297297301</c:v>
                </c:pt>
                <c:pt idx="892">
                  <c:v>89.289396396396398</c:v>
                </c:pt>
                <c:pt idx="893">
                  <c:v>89.389495495495495</c:v>
                </c:pt>
                <c:pt idx="894">
                  <c:v>89.489594594594607</c:v>
                </c:pt>
                <c:pt idx="895">
                  <c:v>89.589693693693704</c:v>
                </c:pt>
                <c:pt idx="896">
                  <c:v>89.689792792792801</c:v>
                </c:pt>
                <c:pt idx="897">
                  <c:v>89.789891891891898</c:v>
                </c:pt>
                <c:pt idx="898">
                  <c:v>89.889990990990995</c:v>
                </c:pt>
                <c:pt idx="899">
                  <c:v>89.990090090090106</c:v>
                </c:pt>
                <c:pt idx="900">
                  <c:v>90.090189189189203</c:v>
                </c:pt>
                <c:pt idx="901">
                  <c:v>90.190288288288301</c:v>
                </c:pt>
                <c:pt idx="902">
                  <c:v>90.290387387387398</c:v>
                </c:pt>
                <c:pt idx="903">
                  <c:v>90.390486486486495</c:v>
                </c:pt>
                <c:pt idx="904">
                  <c:v>90.490585585585606</c:v>
                </c:pt>
                <c:pt idx="905">
                  <c:v>90.590684684684703</c:v>
                </c:pt>
                <c:pt idx="906">
                  <c:v>90.6907837837838</c:v>
                </c:pt>
                <c:pt idx="907">
                  <c:v>90.790882882882897</c:v>
                </c:pt>
                <c:pt idx="908">
                  <c:v>90.890981981981994</c:v>
                </c:pt>
                <c:pt idx="909">
                  <c:v>90.991081081081106</c:v>
                </c:pt>
                <c:pt idx="910">
                  <c:v>91.091180180180203</c:v>
                </c:pt>
                <c:pt idx="911">
                  <c:v>91.1912792792793</c:v>
                </c:pt>
                <c:pt idx="912">
                  <c:v>91.291378378378397</c:v>
                </c:pt>
                <c:pt idx="913">
                  <c:v>91.391477477477494</c:v>
                </c:pt>
                <c:pt idx="914">
                  <c:v>91.491576576576605</c:v>
                </c:pt>
                <c:pt idx="915">
                  <c:v>91.591675675675702</c:v>
                </c:pt>
                <c:pt idx="916">
                  <c:v>91.6917747747748</c:v>
                </c:pt>
                <c:pt idx="917">
                  <c:v>91.791873873873897</c:v>
                </c:pt>
                <c:pt idx="918">
                  <c:v>91.891972972972994</c:v>
                </c:pt>
                <c:pt idx="919">
                  <c:v>91.992072072072105</c:v>
                </c:pt>
                <c:pt idx="920">
                  <c:v>92.092171171171202</c:v>
                </c:pt>
                <c:pt idx="921">
                  <c:v>92.192270270270299</c:v>
                </c:pt>
                <c:pt idx="922">
                  <c:v>92.292369369369396</c:v>
                </c:pt>
                <c:pt idx="923">
                  <c:v>92.392468468468493</c:v>
                </c:pt>
                <c:pt idx="924">
                  <c:v>92.492567567567605</c:v>
                </c:pt>
                <c:pt idx="925">
                  <c:v>92.592666666666702</c:v>
                </c:pt>
                <c:pt idx="926">
                  <c:v>92.692765765765799</c:v>
                </c:pt>
                <c:pt idx="927">
                  <c:v>92.792864864864896</c:v>
                </c:pt>
                <c:pt idx="928">
                  <c:v>92.892963963963993</c:v>
                </c:pt>
                <c:pt idx="929">
                  <c:v>92.993063063063104</c:v>
                </c:pt>
                <c:pt idx="930">
                  <c:v>93.093162162162201</c:v>
                </c:pt>
                <c:pt idx="931">
                  <c:v>93.193261261261299</c:v>
                </c:pt>
                <c:pt idx="932">
                  <c:v>93.293360360360396</c:v>
                </c:pt>
                <c:pt idx="933">
                  <c:v>93.393459459459507</c:v>
                </c:pt>
                <c:pt idx="934">
                  <c:v>93.493558558558604</c:v>
                </c:pt>
                <c:pt idx="935">
                  <c:v>93.593657657657701</c:v>
                </c:pt>
                <c:pt idx="936">
                  <c:v>93.693756756756798</c:v>
                </c:pt>
                <c:pt idx="937">
                  <c:v>93.793855855855895</c:v>
                </c:pt>
                <c:pt idx="938">
                  <c:v>93.893954954955007</c:v>
                </c:pt>
                <c:pt idx="939">
                  <c:v>93.994054054054104</c:v>
                </c:pt>
                <c:pt idx="940">
                  <c:v>94.094153153153201</c:v>
                </c:pt>
                <c:pt idx="941">
                  <c:v>94.194252252252298</c:v>
                </c:pt>
                <c:pt idx="942">
                  <c:v>94.294351351351395</c:v>
                </c:pt>
                <c:pt idx="943">
                  <c:v>94.394450450450506</c:v>
                </c:pt>
                <c:pt idx="944">
                  <c:v>94.494549549549603</c:v>
                </c:pt>
                <c:pt idx="945">
                  <c:v>94.5946486486487</c:v>
                </c:pt>
                <c:pt idx="946">
                  <c:v>94.694747747747797</c:v>
                </c:pt>
                <c:pt idx="947">
                  <c:v>94.794846846846895</c:v>
                </c:pt>
                <c:pt idx="948">
                  <c:v>94.894945945945906</c:v>
                </c:pt>
                <c:pt idx="949">
                  <c:v>94.995045045045003</c:v>
                </c:pt>
                <c:pt idx="950">
                  <c:v>95.0951441441442</c:v>
                </c:pt>
                <c:pt idx="951">
                  <c:v>95.195243243243297</c:v>
                </c:pt>
                <c:pt idx="952">
                  <c:v>95.295342342342394</c:v>
                </c:pt>
                <c:pt idx="953">
                  <c:v>95.395441441441406</c:v>
                </c:pt>
                <c:pt idx="954">
                  <c:v>95.495540540540503</c:v>
                </c:pt>
                <c:pt idx="955">
                  <c:v>95.5956396396396</c:v>
                </c:pt>
                <c:pt idx="956">
                  <c:v>95.695738738738697</c:v>
                </c:pt>
                <c:pt idx="957">
                  <c:v>95.795837837837894</c:v>
                </c:pt>
                <c:pt idx="958">
                  <c:v>95.895936936936906</c:v>
                </c:pt>
                <c:pt idx="959">
                  <c:v>95.996036036036003</c:v>
                </c:pt>
                <c:pt idx="960">
                  <c:v>96.0961351351351</c:v>
                </c:pt>
                <c:pt idx="961">
                  <c:v>96.196234234234197</c:v>
                </c:pt>
                <c:pt idx="962">
                  <c:v>96.296333333333294</c:v>
                </c:pt>
                <c:pt idx="963">
                  <c:v>96.396432432432405</c:v>
                </c:pt>
                <c:pt idx="964">
                  <c:v>96.496531531531502</c:v>
                </c:pt>
                <c:pt idx="965">
                  <c:v>96.5966306306306</c:v>
                </c:pt>
                <c:pt idx="966">
                  <c:v>96.696729729729697</c:v>
                </c:pt>
                <c:pt idx="967">
                  <c:v>96.796828828828794</c:v>
                </c:pt>
                <c:pt idx="968">
                  <c:v>96.896927927927905</c:v>
                </c:pt>
                <c:pt idx="969">
                  <c:v>96.997027027027002</c:v>
                </c:pt>
                <c:pt idx="970">
                  <c:v>97.097126126126099</c:v>
                </c:pt>
                <c:pt idx="971">
                  <c:v>97.197225225225196</c:v>
                </c:pt>
                <c:pt idx="972">
                  <c:v>97.297324324324293</c:v>
                </c:pt>
                <c:pt idx="973">
                  <c:v>97.397423423423405</c:v>
                </c:pt>
                <c:pt idx="974">
                  <c:v>97.497522522522502</c:v>
                </c:pt>
                <c:pt idx="975">
                  <c:v>97.597621621621599</c:v>
                </c:pt>
                <c:pt idx="976">
                  <c:v>97.697720720720696</c:v>
                </c:pt>
                <c:pt idx="977">
                  <c:v>97.797819819819793</c:v>
                </c:pt>
                <c:pt idx="978">
                  <c:v>97.897918918918904</c:v>
                </c:pt>
                <c:pt idx="979">
                  <c:v>97.998018018018001</c:v>
                </c:pt>
                <c:pt idx="980">
                  <c:v>98.098117117117098</c:v>
                </c:pt>
                <c:pt idx="981">
                  <c:v>98.198216216216196</c:v>
                </c:pt>
                <c:pt idx="982">
                  <c:v>98.298315315315307</c:v>
                </c:pt>
                <c:pt idx="983">
                  <c:v>98.398414414414404</c:v>
                </c:pt>
                <c:pt idx="984">
                  <c:v>98.498513513513501</c:v>
                </c:pt>
                <c:pt idx="985">
                  <c:v>98.598612612612598</c:v>
                </c:pt>
                <c:pt idx="986">
                  <c:v>98.698711711711695</c:v>
                </c:pt>
                <c:pt idx="987">
                  <c:v>98.798810810810807</c:v>
                </c:pt>
                <c:pt idx="988">
                  <c:v>98.898909909909904</c:v>
                </c:pt>
                <c:pt idx="989">
                  <c:v>98.999009009009001</c:v>
                </c:pt>
                <c:pt idx="990">
                  <c:v>99.099108108108098</c:v>
                </c:pt>
                <c:pt idx="991">
                  <c:v>99.199207207207195</c:v>
                </c:pt>
                <c:pt idx="992">
                  <c:v>99.299306306306306</c:v>
                </c:pt>
                <c:pt idx="993">
                  <c:v>99.399405405405403</c:v>
                </c:pt>
                <c:pt idx="994">
                  <c:v>99.4995045045045</c:v>
                </c:pt>
                <c:pt idx="995">
                  <c:v>99.599603603603597</c:v>
                </c:pt>
                <c:pt idx="996">
                  <c:v>99.699702702702695</c:v>
                </c:pt>
                <c:pt idx="997">
                  <c:v>99.799801801801806</c:v>
                </c:pt>
                <c:pt idx="998">
                  <c:v>99.899900900900903</c:v>
                </c:pt>
                <c:pt idx="999">
                  <c:v>100</c:v>
                </c:pt>
              </c:numCache>
            </c:numRef>
          </c:xVal>
          <c:yVal>
            <c:numRef>
              <c:f>'ZBEn Sample Data'!$B$2:$B$1029</c:f>
              <c:numCache>
                <c:formatCode>General</c:formatCode>
                <c:ptCount val="1028"/>
                <c:pt idx="0">
                  <c:v>0.72519443885416202</c:v>
                </c:pt>
                <c:pt idx="1">
                  <c:v>0.72324396584066897</c:v>
                </c:pt>
                <c:pt idx="2">
                  <c:v>0.72129873879263395</c:v>
                </c:pt>
                <c:pt idx="3">
                  <c:v>0.71935874360057905</c:v>
                </c:pt>
                <c:pt idx="4">
                  <c:v>0.71742396619297799</c:v>
                </c:pt>
                <c:pt idx="5">
                  <c:v>0.71549439253614799</c:v>
                </c:pt>
                <c:pt idx="6">
                  <c:v>0.71357000863415299</c:v>
                </c:pt>
                <c:pt idx="7">
                  <c:v>0.711650800528699</c:v>
                </c:pt>
                <c:pt idx="8">
                  <c:v>0.70973675429903504</c:v>
                </c:pt>
                <c:pt idx="9">
                  <c:v>0.70782785606185095</c:v>
                </c:pt>
                <c:pt idx="10">
                  <c:v>0.705924091971176</c:v>
                </c:pt>
                <c:pt idx="11">
                  <c:v>0.70402544821828195</c:v>
                </c:pt>
                <c:pt idx="12">
                  <c:v>0.70213191103157602</c:v>
                </c:pt>
                <c:pt idx="13">
                  <c:v>0.70024346667651005</c:v>
                </c:pt>
                <c:pt idx="14">
                  <c:v>0.698360101455473</c:v>
                </c:pt>
                <c:pt idx="15">
                  <c:v>0.69648180170769602</c:v>
                </c:pt>
                <c:pt idx="16">
                  <c:v>0.69460855380915099</c:v>
                </c:pt>
                <c:pt idx="17">
                  <c:v>0.692740344172454</c:v>
                </c:pt>
                <c:pt idx="18">
                  <c:v>0.69087715924676596</c:v>
                </c:pt>
                <c:pt idx="19">
                  <c:v>0.68901898551769103</c:v>
                </c:pt>
                <c:pt idx="20">
                  <c:v>0.68716580950718598</c:v>
                </c:pt>
                <c:pt idx="21">
                  <c:v>0.68531761777345301</c:v>
                </c:pt>
                <c:pt idx="22">
                  <c:v>0.68347439691085199</c:v>
                </c:pt>
                <c:pt idx="23">
                  <c:v>0.68163613354979502</c:v>
                </c:pt>
                <c:pt idx="24">
                  <c:v>0.67980281435665302</c:v>
                </c:pt>
                <c:pt idx="25">
                  <c:v>0.67797442603366198</c:v>
                </c:pt>
                <c:pt idx="26">
                  <c:v>0.67615095531881897</c:v>
                </c:pt>
                <c:pt idx="27">
                  <c:v>0.67433238898579495</c:v>
                </c:pt>
                <c:pt idx="28">
                  <c:v>0.672518713843829</c:v>
                </c:pt>
                <c:pt idx="29">
                  <c:v>0.67070991673764302</c:v>
                </c:pt>
                <c:pt idx="30">
                  <c:v>0.66890598454733896</c:v>
                </c:pt>
                <c:pt idx="31">
                  <c:v>0.66710690418830398</c:v>
                </c:pt>
                <c:pt idx="32">
                  <c:v>0.66531266261112099</c:v>
                </c:pt>
                <c:pt idx="33">
                  <c:v>0.66352324680146801</c:v>
                </c:pt>
                <c:pt idx="34">
                  <c:v>0.661738643780026</c:v>
                </c:pt>
                <c:pt idx="35">
                  <c:v>0.65995884060238796</c:v>
                </c:pt>
                <c:pt idx="36">
                  <c:v>0.65818382435895795</c:v>
                </c:pt>
                <c:pt idx="37">
                  <c:v>0.65641358217486401</c:v>
                </c:pt>
                <c:pt idx="38">
                  <c:v>0.65464810120986205</c:v>
                </c:pt>
                <c:pt idx="39">
                  <c:v>0.65288736865824204</c:v>
                </c:pt>
                <c:pt idx="40">
                  <c:v>0.65113137174873603</c:v>
                </c:pt>
                <c:pt idx="41">
                  <c:v>0.64938009774442695</c:v>
                </c:pt>
                <c:pt idx="42">
                  <c:v>0.64763353394265399</c:v>
                </c:pt>
                <c:pt idx="43">
                  <c:v>0.64589166767492001</c:v>
                </c:pt>
                <c:pt idx="44">
                  <c:v>0.64415448630680205</c:v>
                </c:pt>
                <c:pt idx="45">
                  <c:v>0.64242197723785899</c:v>
                </c:pt>
                <c:pt idx="46">
                  <c:v>0.64069412790153901</c:v>
                </c:pt>
                <c:pt idx="47">
                  <c:v>0.63897092576508796</c:v>
                </c:pt>
                <c:pt idx="48">
                  <c:v>0.63725235832946303</c:v>
                </c:pt>
                <c:pt idx="49">
                  <c:v>0.63553841312923398</c:v>
                </c:pt>
                <c:pt idx="50">
                  <c:v>0.63382907773250197</c:v>
                </c:pt>
                <c:pt idx="51">
                  <c:v>0.63212433974080195</c:v>
                </c:pt>
                <c:pt idx="52">
                  <c:v>0.63042418678901602</c:v>
                </c:pt>
                <c:pt idx="53">
                  <c:v>0.62872860654528395</c:v>
                </c:pt>
                <c:pt idx="54">
                  <c:v>0.62703758671091303</c:v>
                </c:pt>
                <c:pt idx="55">
                  <c:v>0.62535111502028895</c:v>
                </c:pt>
                <c:pt idx="56">
                  <c:v>0.62366917924078702</c:v>
                </c:pt>
                <c:pt idx="57">
                  <c:v>0.62199176717268201</c:v>
                </c:pt>
                <c:pt idx="58">
                  <c:v>0.620318866649062</c:v>
                </c:pt>
                <c:pt idx="59">
                  <c:v>0.61865046553573999</c:v>
                </c:pt>
                <c:pt idx="60">
                  <c:v>0.61698655173116201</c:v>
                </c:pt>
                <c:pt idx="61">
                  <c:v>0.61532711316632505</c:v>
                </c:pt>
                <c:pt idx="62">
                  <c:v>0.61367213780468599</c:v>
                </c:pt>
                <c:pt idx="63">
                  <c:v>0.61202161364207397</c:v>
                </c:pt>
                <c:pt idx="64">
                  <c:v>0.61037552870660505</c:v>
                </c:pt>
                <c:pt idx="65">
                  <c:v>0.608733871058596</c:v>
                </c:pt>
                <c:pt idx="66">
                  <c:v>0.60709662879047399</c:v>
                </c:pt>
                <c:pt idx="67">
                  <c:v>0.60546379002669404</c:v>
                </c:pt>
                <c:pt idx="68">
                  <c:v>0.60383534292365204</c:v>
                </c:pt>
                <c:pt idx="69">
                  <c:v>0.60221127566959698</c:v>
                </c:pt>
                <c:pt idx="70">
                  <c:v>0.60059157648454697</c:v>
                </c:pt>
                <c:pt idx="71">
                  <c:v>0.59897623362020402</c:v>
                </c:pt>
                <c:pt idx="72">
                  <c:v>0.59736523535986696</c:v>
                </c:pt>
                <c:pt idx="73">
                  <c:v>0.59575857001834898</c:v>
                </c:pt>
                <c:pt idx="74">
                  <c:v>0.59415622594189099</c:v>
                </c:pt>
                <c:pt idx="75">
                  <c:v>0.59255819150807798</c:v>
                </c:pt>
                <c:pt idx="76">
                  <c:v>0.59096445512575502</c:v>
                </c:pt>
                <c:pt idx="77">
                  <c:v>0.58937500523493902</c:v>
                </c:pt>
                <c:pt idx="78">
                  <c:v>0.58778983030674403</c:v>
                </c:pt>
                <c:pt idx="79">
                  <c:v>0.58620891884328896</c:v>
                </c:pt>
                <c:pt idx="80">
                  <c:v>0.58463225937761498</c:v>
                </c:pt>
                <c:pt idx="81">
                  <c:v>0.58305984047361004</c:v>
                </c:pt>
                <c:pt idx="82">
                  <c:v>0.58149165072591702</c:v>
                </c:pt>
                <c:pt idx="83">
                  <c:v>0.57992767875985396</c:v>
                </c:pt>
                <c:pt idx="84">
                  <c:v>0.57836791323133496</c:v>
                </c:pt>
                <c:pt idx="85">
                  <c:v>0.57681234282678195</c:v>
                </c:pt>
                <c:pt idx="86">
                  <c:v>0.57526095626304696</c:v>
                </c:pt>
                <c:pt idx="87">
                  <c:v>0.57371374228732996</c:v>
                </c:pt>
                <c:pt idx="88">
                  <c:v>0.57217068967709495</c:v>
                </c:pt>
                <c:pt idx="89">
                  <c:v>0.57063178723999197</c:v>
                </c:pt>
                <c:pt idx="90">
                  <c:v>0.56909702381376903</c:v>
                </c:pt>
                <c:pt idx="91">
                  <c:v>0.56756638826620298</c:v>
                </c:pt>
                <c:pt idx="92">
                  <c:v>0.56603986949500495</c:v>
                </c:pt>
                <c:pt idx="93">
                  <c:v>0.56451745642775097</c:v>
                </c:pt>
                <c:pt idx="94">
                  <c:v>0.56299913802179702</c:v>
                </c:pt>
                <c:pt idx="95">
                  <c:v>0.56148490326419698</c:v>
                </c:pt>
                <c:pt idx="96">
                  <c:v>0.55997474117162604</c:v>
                </c:pt>
                <c:pt idx="97">
                  <c:v>0.55846864079030101</c:v>
                </c:pt>
                <c:pt idx="98">
                  <c:v>0.55696659119589897</c:v>
                </c:pt>
                <c:pt idx="99">
                  <c:v>0.555468581493478</c:v>
                </c:pt>
                <c:pt idx="100">
                  <c:v>0.55397460081740102</c:v>
                </c:pt>
                <c:pt idx="101">
                  <c:v>0.55248463833125505</c:v>
                </c:pt>
                <c:pt idx="102">
                  <c:v>0.55099868322776901</c:v>
                </c:pt>
                <c:pt idx="103">
                  <c:v>0.54951672472874402</c:v>
                </c:pt>
                <c:pt idx="104">
                  <c:v>0.548038752084965</c:v>
                </c:pt>
                <c:pt idx="105">
                  <c:v>0.54656475457613296</c:v>
                </c:pt>
                <c:pt idx="106">
                  <c:v>0.54509472151077798</c:v>
                </c:pt>
                <c:pt idx="107">
                  <c:v>0.54362864222618701</c:v>
                </c:pt>
                <c:pt idx="108">
                  <c:v>0.54216650608832695</c:v>
                </c:pt>
                <c:pt idx="109">
                  <c:v>0.54070830249176305</c:v>
                </c:pt>
                <c:pt idx="110">
                  <c:v>0.53925402085958696</c:v>
                </c:pt>
                <c:pt idx="111">
                  <c:v>0.53780365064333702</c:v>
                </c:pt>
                <c:pt idx="112">
                  <c:v>0.53635718132292198</c:v>
                </c:pt>
                <c:pt idx="113">
                  <c:v>0.53491460240654698</c:v>
                </c:pt>
                <c:pt idx="114">
                  <c:v>0.533475903430634</c:v>
                </c:pt>
                <c:pt idx="115">
                  <c:v>0.53204107395974798</c:v>
                </c:pt>
                <c:pt idx="116">
                  <c:v>0.53061010358652205</c:v>
                </c:pt>
                <c:pt idx="117">
                  <c:v>0.52918298193157998</c:v>
                </c:pt>
                <c:pt idx="118">
                  <c:v>0.52775969864346195</c:v>
                </c:pt>
                <c:pt idx="119">
                  <c:v>0.52634024339854901</c:v>
                </c:pt>
                <c:pt idx="120">
                  <c:v>0.52492460590098899</c:v>
                </c:pt>
                <c:pt idx="121">
                  <c:v>0.52351277588262002</c:v>
                </c:pt>
                <c:pt idx="122">
                  <c:v>0.522104743102899</c:v>
                </c:pt>
                <c:pt idx="123">
                  <c:v>0.52070049734882495</c:v>
                </c:pt>
                <c:pt idx="124">
                  <c:v>0.519300028434866</c:v>
                </c:pt>
                <c:pt idx="125">
                  <c:v>0.51790332620288404</c:v>
                </c:pt>
                <c:pt idx="126">
                  <c:v>0.516510380522063</c:v>
                </c:pt>
                <c:pt idx="127">
                  <c:v>0.515121181288835</c:v>
                </c:pt>
                <c:pt idx="128">
                  <c:v>0.51373571842680599</c:v>
                </c:pt>
                <c:pt idx="129">
                  <c:v>0.51235398188668302</c:v>
                </c:pt>
                <c:pt idx="130">
                  <c:v>0.51097596164620096</c:v>
                </c:pt>
                <c:pt idx="131">
                  <c:v>0.50960164771005301</c:v>
                </c:pt>
                <c:pt idx="132">
                  <c:v>0.50823103010981197</c:v>
                </c:pt>
                <c:pt idx="133">
                  <c:v>0.50686409890386497</c:v>
                </c:pt>
                <c:pt idx="134">
                  <c:v>0.50550084417733598</c:v>
                </c:pt>
                <c:pt idx="135">
                  <c:v>0.50414125604201698</c:v>
                </c:pt>
                <c:pt idx="136">
                  <c:v>0.502785324636293</c:v>
                </c:pt>
                <c:pt idx="137">
                  <c:v>0.50143304012507595</c:v>
                </c:pt>
                <c:pt idx="138">
                  <c:v>0.50008439269972704</c:v>
                </c:pt>
                <c:pt idx="139">
                  <c:v>0.498739372577991</c:v>
                </c:pt>
                <c:pt idx="140">
                  <c:v>0.497397970003921</c:v>
                </c:pt>
                <c:pt idx="141">
                  <c:v>0.49606017524781199</c:v>
                </c:pt>
                <c:pt idx="142">
                  <c:v>0.494725978606124</c:v>
                </c:pt>
                <c:pt idx="143">
                  <c:v>0.49339537040142001</c:v>
                </c:pt>
                <c:pt idx="144">
                  <c:v>0.49206834098228802</c:v>
                </c:pt>
                <c:pt idx="145">
                  <c:v>0.49074488072327599</c:v>
                </c:pt>
                <c:pt idx="146">
                  <c:v>0.48942498002481899</c:v>
                </c:pt>
                <c:pt idx="147">
                  <c:v>0.488108629313172</c:v>
                </c:pt>
                <c:pt idx="148">
                  <c:v>0.48679581904034003</c:v>
                </c:pt>
                <c:pt idx="149">
                  <c:v>0.48548653968400701</c:v>
                </c:pt>
                <c:pt idx="150">
                  <c:v>0.48418078174746798</c:v>
                </c:pt>
                <c:pt idx="151">
                  <c:v>0.48287853575956102</c:v>
                </c:pt>
                <c:pt idx="152">
                  <c:v>0.48157979227459602</c:v>
                </c:pt>
                <c:pt idx="153">
                  <c:v>0.48028454187229103</c:v>
                </c:pt>
                <c:pt idx="154">
                  <c:v>0.478992775157698</c:v>
                </c:pt>
                <c:pt idx="155">
                  <c:v>0.47770448276113803</c:v>
                </c:pt>
                <c:pt idx="156">
                  <c:v>0.47641965533813402</c:v>
                </c:pt>
                <c:pt idx="157">
                  <c:v>0.47513828356933901</c:v>
                </c:pt>
                <c:pt idx="158">
                  <c:v>0.473860358160474</c:v>
                </c:pt>
                <c:pt idx="159">
                  <c:v>0.47258586984225598</c:v>
                </c:pt>
                <c:pt idx="160">
                  <c:v>0.47131480937033299</c:v>
                </c:pt>
                <c:pt idx="161">
                  <c:v>0.47004716752521802</c:v>
                </c:pt>
                <c:pt idx="162">
                  <c:v>0.46878293511221802</c:v>
                </c:pt>
                <c:pt idx="163">
                  <c:v>0.46752210296137098</c:v>
                </c:pt>
                <c:pt idx="164">
                  <c:v>0.46626466192737998</c:v>
                </c:pt>
                <c:pt idx="165">
                  <c:v>0.46501060288954199</c:v>
                </c:pt>
                <c:pt idx="166">
                  <c:v>0.46375991675168698</c:v>
                </c:pt>
                <c:pt idx="167">
                  <c:v>0.46251259444211001</c:v>
                </c:pt>
                <c:pt idx="168">
                  <c:v>0.46126862691350401</c:v>
                </c:pt>
                <c:pt idx="169">
                  <c:v>0.46002800514289699</c:v>
                </c:pt>
                <c:pt idx="170">
                  <c:v>0.45879072013158301</c:v>
                </c:pt>
                <c:pt idx="171">
                  <c:v>0.45755676290506098</c:v>
                </c:pt>
                <c:pt idx="172">
                  <c:v>0.456326124512966</c:v>
                </c:pt>
                <c:pt idx="173">
                  <c:v>0.45509879602900699</c:v>
                </c:pt>
                <c:pt idx="174">
                  <c:v>0.45387476855089998</c:v>
                </c:pt>
                <c:pt idx="175">
                  <c:v>0.45265403320030601</c:v>
                </c:pt>
                <c:pt idx="176">
                  <c:v>0.45143658112276203</c:v>
                </c:pt>
                <c:pt idx="177">
                  <c:v>0.45022240348762399</c:v>
                </c:pt>
                <c:pt idx="178">
                  <c:v>0.44901149148799502</c:v>
                </c:pt>
                <c:pt idx="179">
                  <c:v>0.44780383634066701</c:v>
                </c:pt>
                <c:pt idx="180">
                  <c:v>0.44659942928605501</c:v>
                </c:pt>
                <c:pt idx="181">
                  <c:v>0.445398261588134</c:v>
                </c:pt>
                <c:pt idx="182">
                  <c:v>0.44420032453437303</c:v>
                </c:pt>
                <c:pt idx="183">
                  <c:v>0.44300560943567802</c:v>
                </c:pt>
                <c:pt idx="184">
                  <c:v>0.44181410762632101</c:v>
                </c:pt>
                <c:pt idx="185">
                  <c:v>0.44062581046388299</c:v>
                </c:pt>
                <c:pt idx="186">
                  <c:v>0.43944070932919099</c:v>
                </c:pt>
                <c:pt idx="187">
                  <c:v>0.43825879562625297</c:v>
                </c:pt>
                <c:pt idx="188">
                  <c:v>0.43708006078219402</c:v>
                </c:pt>
                <c:pt idx="189">
                  <c:v>0.43590449624720001</c:v>
                </c:pt>
                <c:pt idx="190">
                  <c:v>0.43473209349445202</c:v>
                </c:pt>
                <c:pt idx="191">
                  <c:v>0.43356284402006201</c:v>
                </c:pt>
                <c:pt idx="192">
                  <c:v>0.43239673934301798</c:v>
                </c:pt>
                <c:pt idx="193">
                  <c:v>0.43123377100511501</c:v>
                </c:pt>
                <c:pt idx="194">
                  <c:v>0.43007393057089699</c:v>
                </c:pt>
                <c:pt idx="195">
                  <c:v>0.42891720962759999</c:v>
                </c:pt>
                <c:pt idx="196">
                  <c:v>0.42776359978508199</c:v>
                </c:pt>
                <c:pt idx="197">
                  <c:v>0.42661309267577002</c:v>
                </c:pt>
                <c:pt idx="198">
                  <c:v>0.425465679954594</c:v>
                </c:pt>
                <c:pt idx="199">
                  <c:v>0.424321353298932</c:v>
                </c:pt>
                <c:pt idx="200">
                  <c:v>0.42318010440854298</c:v>
                </c:pt>
                <c:pt idx="201">
                  <c:v>0.42204192500551302</c:v>
                </c:pt>
                <c:pt idx="202">
                  <c:v>0.42090680683418902</c:v>
                </c:pt>
                <c:pt idx="203">
                  <c:v>0.41977474166112699</c:v>
                </c:pt>
                <c:pt idx="204">
                  <c:v>0.41864572127502198</c:v>
                </c:pt>
                <c:pt idx="205">
                  <c:v>0.41751973748665799</c:v>
                </c:pt>
                <c:pt idx="206">
                  <c:v>0.41639678212884401</c:v>
                </c:pt>
                <c:pt idx="207">
                  <c:v>0.41527684705635298</c:v>
                </c:pt>
                <c:pt idx="208">
                  <c:v>0.414159924145869</c:v>
                </c:pt>
                <c:pt idx="209">
                  <c:v>0.413046005295922</c:v>
                </c:pt>
                <c:pt idx="210">
                  <c:v>0.41193508242683002</c:v>
                </c:pt>
                <c:pt idx="211">
                  <c:v>0.41082714748064703</c:v>
                </c:pt>
                <c:pt idx="212">
                  <c:v>0.40972219242109398</c:v>
                </c:pt>
                <c:pt idx="213">
                  <c:v>0.40862020923351</c:v>
                </c:pt>
                <c:pt idx="214">
                  <c:v>0.40752118992478897</c:v>
                </c:pt>
                <c:pt idx="215">
                  <c:v>0.40642512652332302</c:v>
                </c:pt>
                <c:pt idx="216">
                  <c:v>0.40533201107894401</c:v>
                </c:pt>
                <c:pt idx="217">
                  <c:v>0.40424183566286698</c:v>
                </c:pt>
                <c:pt idx="218">
                  <c:v>0.40315459236763301</c:v>
                </c:pt>
                <c:pt idx="219">
                  <c:v>0.40207027330704898</c:v>
                </c:pt>
                <c:pt idx="220">
                  <c:v>0.40098887061613397</c:v>
                </c:pt>
                <c:pt idx="221">
                  <c:v>0.39991037645106098</c:v>
                </c:pt>
                <c:pt idx="222">
                  <c:v>0.39883478298909802</c:v>
                </c:pt>
                <c:pt idx="223">
                  <c:v>0.39776208242855299</c:v>
                </c:pt>
                <c:pt idx="224">
                  <c:v>0.39669226698872001</c:v>
                </c:pt>
                <c:pt idx="225">
                  <c:v>0.395625328909816</c:v>
                </c:pt>
                <c:pt idx="226">
                  <c:v>0.394561260452931</c:v>
                </c:pt>
                <c:pt idx="227">
                  <c:v>0.393500053899969</c:v>
                </c:pt>
                <c:pt idx="228">
                  <c:v>0.39244170155359298</c:v>
                </c:pt>
                <c:pt idx="229">
                  <c:v>0.39138619573716898</c:v>
                </c:pt>
                <c:pt idx="230">
                  <c:v>0.39033352879470601</c:v>
                </c:pt>
                <c:pt idx="231">
                  <c:v>0.38928369309081101</c:v>
                </c:pt>
                <c:pt idx="232">
                  <c:v>0.38823668101062098</c:v>
                </c:pt>
                <c:pt idx="233">
                  <c:v>0.387192484959758</c:v>
                </c:pt>
                <c:pt idx="234">
                  <c:v>0.386151097364268</c:v>
                </c:pt>
                <c:pt idx="235">
                  <c:v>0.38511251067056701</c:v>
                </c:pt>
                <c:pt idx="236">
                  <c:v>0.38407671734538901</c:v>
                </c:pt>
                <c:pt idx="237">
                  <c:v>0.383043709875727</c:v>
                </c:pt>
                <c:pt idx="238">
                  <c:v>0.382013480768784</c:v>
                </c:pt>
                <c:pt idx="239">
                  <c:v>0.380986022551913</c:v>
                </c:pt>
                <c:pt idx="240">
                  <c:v>0.37996132777256603</c:v>
                </c:pt>
                <c:pt idx="241">
                  <c:v>0.37893938899823898</c:v>
                </c:pt>
                <c:pt idx="242">
                  <c:v>0.37792019881641797</c:v>
                </c:pt>
                <c:pt idx="243">
                  <c:v>0.37690374983452901</c:v>
                </c:pt>
                <c:pt idx="244">
                  <c:v>0.37589003467987597</c:v>
                </c:pt>
                <c:pt idx="245">
                  <c:v>0.37487904599959498</c:v>
                </c:pt>
                <c:pt idx="246">
                  <c:v>0.37387077646059802</c:v>
                </c:pt>
                <c:pt idx="247">
                  <c:v>0.372865218749521</c:v>
                </c:pt>
                <c:pt idx="248">
                  <c:v>0.371862365572668</c:v>
                </c:pt>
                <c:pt idx="249">
                  <c:v>0.37086220965596101</c:v>
                </c:pt>
                <c:pt idx="250">
                  <c:v>0.36986474374488598</c:v>
                </c:pt>
                <c:pt idx="251">
                  <c:v>0.36886996060443999</c:v>
                </c:pt>
                <c:pt idx="252">
                  <c:v>0.36787785301908099</c:v>
                </c:pt>
                <c:pt idx="253">
                  <c:v>0.36688841379267301</c:v>
                </c:pt>
                <c:pt idx="254">
                  <c:v>0.36590163574843299</c:v>
                </c:pt>
                <c:pt idx="255">
                  <c:v>0.36491751172888398</c:v>
                </c:pt>
                <c:pt idx="256">
                  <c:v>0.36393603459579499</c:v>
                </c:pt>
                <c:pt idx="257">
                  <c:v>0.36295719723013797</c:v>
                </c:pt>
                <c:pt idx="258">
                  <c:v>0.36198099253203198</c:v>
                </c:pt>
                <c:pt idx="259">
                  <c:v>0.36100741342068798</c:v>
                </c:pt>
                <c:pt idx="260">
                  <c:v>0.36003645283436497</c:v>
                </c:pt>
                <c:pt idx="261">
                  <c:v>0.359068103730314</c:v>
                </c:pt>
                <c:pt idx="262">
                  <c:v>0.35810235908472798</c:v>
                </c:pt>
                <c:pt idx="263">
                  <c:v>0.35713921189269099</c:v>
                </c:pt>
                <c:pt idx="264">
                  <c:v>0.35617865516812802</c:v>
                </c:pt>
                <c:pt idx="265">
                  <c:v>0.355220681943753</c:v>
                </c:pt>
                <c:pt idx="266">
                  <c:v>0.35426528527102003</c:v>
                </c:pt>
                <c:pt idx="267">
                  <c:v>0.35331245822007001</c:v>
                </c:pt>
                <c:pt idx="268">
                  <c:v>0.35236219387968498</c:v>
                </c:pt>
                <c:pt idx="269">
                  <c:v>0.35141448535723202</c:v>
                </c:pt>
                <c:pt idx="270">
                  <c:v>0.350469325778619</c:v>
                </c:pt>
                <c:pt idx="271">
                  <c:v>0.34952670828824101</c:v>
                </c:pt>
                <c:pt idx="272">
                  <c:v>0.34858662604893398</c:v>
                </c:pt>
                <c:pt idx="273">
                  <c:v>0.34764907224191999</c:v>
                </c:pt>
                <c:pt idx="274">
                  <c:v>0.34671404006676299</c:v>
                </c:pt>
                <c:pt idx="275">
                  <c:v>0.34578152274131602</c:v>
                </c:pt>
                <c:pt idx="276">
                  <c:v>0.34485151350167298</c:v>
                </c:pt>
                <c:pt idx="277">
                  <c:v>0.343924005602123</c:v>
                </c:pt>
                <c:pt idx="278">
                  <c:v>0.34299899231509401</c:v>
                </c:pt>
                <c:pt idx="279">
                  <c:v>0.34207646693111199</c:v>
                </c:pt>
                <c:pt idx="280">
                  <c:v>0.34115642275874503</c:v>
                </c:pt>
                <c:pt idx="281">
                  <c:v>0.34023885312456298</c:v>
                </c:pt>
                <c:pt idx="282">
                  <c:v>0.33932375137308002</c:v>
                </c:pt>
                <c:pt idx="283">
                  <c:v>0.33841111086671199</c:v>
                </c:pt>
                <c:pt idx="284">
                  <c:v>0.33750092498572998</c:v>
                </c:pt>
                <c:pt idx="285">
                  <c:v>0.33659318712820702</c:v>
                </c:pt>
                <c:pt idx="286">
                  <c:v>0.33568789070997102</c:v>
                </c:pt>
                <c:pt idx="287">
                  <c:v>0.33478502916456099</c:v>
                </c:pt>
                <c:pt idx="288">
                  <c:v>0.33388459594317799</c:v>
                </c:pt>
                <c:pt idx="289">
                  <c:v>0.33298658451463298</c:v>
                </c:pt>
                <c:pt idx="290">
                  <c:v>0.33209098836530598</c:v>
                </c:pt>
                <c:pt idx="291">
                  <c:v>0.33119780099909502</c:v>
                </c:pt>
                <c:pt idx="292">
                  <c:v>0.330307015937371</c:v>
                </c:pt>
                <c:pt idx="293">
                  <c:v>0.32941862671892702</c:v>
                </c:pt>
                <c:pt idx="294">
                  <c:v>0.32853262689993701</c:v>
                </c:pt>
                <c:pt idx="295">
                  <c:v>0.32764901005390501</c:v>
                </c:pt>
                <c:pt idx="296">
                  <c:v>0.32676776977161898</c:v>
                </c:pt>
                <c:pt idx="297">
                  <c:v>0.32588889966110701</c:v>
                </c:pt>
                <c:pt idx="298">
                  <c:v>0.32501239334758603</c:v>
                </c:pt>
                <c:pt idx="299">
                  <c:v>0.32413824447341999</c:v>
                </c:pt>
                <c:pt idx="300">
                  <c:v>0.32326644669807397</c:v>
                </c:pt>
                <c:pt idx="301">
                  <c:v>0.32239699369806402</c:v>
                </c:pt>
                <c:pt idx="302">
                  <c:v>0.321529879166914</c:v>
                </c:pt>
                <c:pt idx="303">
                  <c:v>0.32066509681511102</c:v>
                </c:pt>
                <c:pt idx="304">
                  <c:v>0.31980264037005801</c:v>
                </c:pt>
                <c:pt idx="305">
                  <c:v>0.31894250357602599</c:v>
                </c:pt>
                <c:pt idx="306">
                  <c:v>0.31808468019411501</c:v>
                </c:pt>
                <c:pt idx="307">
                  <c:v>0.31722916400220302</c:v>
                </c:pt>
                <c:pt idx="308">
                  <c:v>0.31637594879490299</c:v>
                </c:pt>
                <c:pt idx="309">
                  <c:v>0.31552502838351998</c:v>
                </c:pt>
                <c:pt idx="310">
                  <c:v>0.314676396596001</c:v>
                </c:pt>
                <c:pt idx="311">
                  <c:v>0.31383004727689501</c:v>
                </c:pt>
                <c:pt idx="312">
                  <c:v>0.31298597428730601</c:v>
                </c:pt>
                <c:pt idx="313">
                  <c:v>0.31214417150485002</c:v>
                </c:pt>
                <c:pt idx="314">
                  <c:v>0.31130463282360799</c:v>
                </c:pt>
                <c:pt idx="315">
                  <c:v>0.310467352154085</c:v>
                </c:pt>
                <c:pt idx="316">
                  <c:v>0.30963232342316499</c:v>
                </c:pt>
                <c:pt idx="317">
                  <c:v>0.308799540574062</c:v>
                </c:pt>
                <c:pt idx="318">
                  <c:v>0.30796899756628598</c:v>
                </c:pt>
                <c:pt idx="319">
                  <c:v>0.307140688375588</c:v>
                </c:pt>
                <c:pt idx="320">
                  <c:v>0.30631460699392599</c:v>
                </c:pt>
                <c:pt idx="321">
                  <c:v>0.30549074742941501</c:v>
                </c:pt>
                <c:pt idx="322">
                  <c:v>0.30466910370628503</c:v>
                </c:pt>
                <c:pt idx="323">
                  <c:v>0.30384966986484102</c:v>
                </c:pt>
                <c:pt idx="324">
                  <c:v>0.30303243996141499</c:v>
                </c:pt>
                <c:pt idx="325">
                  <c:v>0.30221740806832498</c:v>
                </c:pt>
                <c:pt idx="326">
                  <c:v>0.301404568273833</c:v>
                </c:pt>
                <c:pt idx="327">
                  <c:v>0.30059391468210001</c:v>
                </c:pt>
                <c:pt idx="328">
                  <c:v>0.299785441413146</c:v>
                </c:pt>
                <c:pt idx="329">
                  <c:v>0.298979142602804</c:v>
                </c:pt>
                <c:pt idx="330">
                  <c:v>0.29817501240268102</c:v>
                </c:pt>
                <c:pt idx="331">
                  <c:v>0.29737304498011202</c:v>
                </c:pt>
                <c:pt idx="332">
                  <c:v>0.29657323451812001</c:v>
                </c:pt>
                <c:pt idx="333">
                  <c:v>0.29577557521537301</c:v>
                </c:pt>
                <c:pt idx="334">
                  <c:v>0.29498006128614401</c:v>
                </c:pt>
                <c:pt idx="335">
                  <c:v>0.29418668696026501</c:v>
                </c:pt>
                <c:pt idx="336">
                  <c:v>0.29339544648308802</c:v>
                </c:pt>
                <c:pt idx="337">
                  <c:v>0.29260633411544401</c:v>
                </c:pt>
                <c:pt idx="338">
                  <c:v>0.291819344133597</c:v>
                </c:pt>
                <c:pt idx="339">
                  <c:v>0.29103447082920803</c:v>
                </c:pt>
                <c:pt idx="340">
                  <c:v>0.290251708509291</c:v>
                </c:pt>
                <c:pt idx="341">
                  <c:v>0.28947105149616997</c:v>
                </c:pt>
                <c:pt idx="342">
                  <c:v>0.28869249412744102</c:v>
                </c:pt>
                <c:pt idx="343">
                  <c:v>0.28791603075592997</c:v>
                </c:pt>
                <c:pt idx="344">
                  <c:v>0.287141655749651</c:v>
                </c:pt>
                <c:pt idx="345">
                  <c:v>0.28636936349176501</c:v>
                </c:pt>
                <c:pt idx="346">
                  <c:v>0.28559914838053901</c:v>
                </c:pt>
                <c:pt idx="347">
                  <c:v>0.28483100482931101</c:v>
                </c:pt>
                <c:pt idx="348">
                  <c:v>0.284064927266439</c:v>
                </c:pt>
                <c:pt idx="349">
                  <c:v>0.28330091013526998</c:v>
                </c:pt>
                <c:pt idx="350">
                  <c:v>0.282538947894095</c:v>
                </c:pt>
                <c:pt idx="351">
                  <c:v>0.28177903501611001</c:v>
                </c:pt>
                <c:pt idx="352">
                  <c:v>0.28102116598937599</c:v>
                </c:pt>
                <c:pt idx="353">
                  <c:v>0.280265335316779</c:v>
                </c:pt>
                <c:pt idx="354">
                  <c:v>0.27951153751599001</c:v>
                </c:pt>
                <c:pt idx="355">
                  <c:v>0.27875976711942402</c:v>
                </c:pt>
                <c:pt idx="356">
                  <c:v>0.278010018674203</c:v>
                </c:pt>
                <c:pt idx="357">
                  <c:v>0.27726228674211301</c:v>
                </c:pt>
                <c:pt idx="358">
                  <c:v>0.27651656589957002</c:v>
                </c:pt>
                <c:pt idx="359">
                  <c:v>0.27577285073757402</c:v>
                </c:pt>
                <c:pt idx="360">
                  <c:v>0.27503113586167499</c:v>
                </c:pt>
                <c:pt idx="361">
                  <c:v>0.27429141589193001</c:v>
                </c:pt>
                <c:pt idx="362">
                  <c:v>0.27355368546286701</c:v>
                </c:pt>
                <c:pt idx="363">
                  <c:v>0.27281793922344399</c:v>
                </c:pt>
                <c:pt idx="364">
                  <c:v>0.272084171837014</c:v>
                </c:pt>
                <c:pt idx="365">
                  <c:v>0.27135237798127898</c:v>
                </c:pt>
                <c:pt idx="366">
                  <c:v>0.27062255234825799</c:v>
                </c:pt>
                <c:pt idx="367">
                  <c:v>0.26989468964424701</c:v>
                </c:pt>
                <c:pt idx="368">
                  <c:v>0.26916878458978</c:v>
                </c:pt>
                <c:pt idx="369">
                  <c:v>0.26844483191958701</c:v>
                </c:pt>
                <c:pt idx="370">
                  <c:v>0.26772282638256401</c:v>
                </c:pt>
                <c:pt idx="371">
                  <c:v>0.26700276274172802</c:v>
                </c:pt>
                <c:pt idx="372">
                  <c:v>0.26628463577418199</c:v>
                </c:pt>
                <c:pt idx="373">
                  <c:v>0.26556844027107501</c:v>
                </c:pt>
                <c:pt idx="374">
                  <c:v>0.26485417103756798</c:v>
                </c:pt>
                <c:pt idx="375">
                  <c:v>0.26414182289279198</c:v>
                </c:pt>
                <c:pt idx="376">
                  <c:v>0.26343139066981203</c:v>
                </c:pt>
                <c:pt idx="377">
                  <c:v>0.26272286921559301</c:v>
                </c:pt>
                <c:pt idx="378">
                  <c:v>0.26201625339095702</c:v>
                </c:pt>
                <c:pt idx="379">
                  <c:v>0.26131153807054902</c:v>
                </c:pt>
                <c:pt idx="380">
                  <c:v>0.26060871814279801</c:v>
                </c:pt>
                <c:pt idx="381">
                  <c:v>0.259907788509882</c:v>
                </c:pt>
                <c:pt idx="382">
                  <c:v>0.25920874408769101</c:v>
                </c:pt>
                <c:pt idx="383">
                  <c:v>0.25851157980578598</c:v>
                </c:pt>
                <c:pt idx="384">
                  <c:v>0.25781629060737099</c:v>
                </c:pt>
                <c:pt idx="385">
                  <c:v>0.25712287144924401</c:v>
                </c:pt>
                <c:pt idx="386">
                  <c:v>0.25643131730177099</c:v>
                </c:pt>
                <c:pt idx="387">
                  <c:v>0.25574162314884602</c:v>
                </c:pt>
                <c:pt idx="388">
                  <c:v>0.255053783987852</c:v>
                </c:pt>
                <c:pt idx="389">
                  <c:v>0.25436779482962901</c:v>
                </c:pt>
                <c:pt idx="390">
                  <c:v>0.25368365069843501</c:v>
                </c:pt>
                <c:pt idx="391">
                  <c:v>0.25300134663190899</c:v>
                </c:pt>
                <c:pt idx="392">
                  <c:v>0.252320877681041</c:v>
                </c:pt>
                <c:pt idx="393">
                  <c:v>0.25164223891012599</c:v>
                </c:pt>
                <c:pt idx="394">
                  <c:v>0.25096542539673999</c:v>
                </c:pt>
                <c:pt idx="395">
                  <c:v>0.250290432231694</c:v>
                </c:pt>
                <c:pt idx="396">
                  <c:v>0.24961725451900299</c:v>
                </c:pt>
                <c:pt idx="397">
                  <c:v>0.24894588737585399</c:v>
                </c:pt>
                <c:pt idx="398">
                  <c:v>0.24827632593256099</c:v>
                </c:pt>
                <c:pt idx="399">
                  <c:v>0.247608565332541</c:v>
                </c:pt>
                <c:pt idx="400">
                  <c:v>0.24694260073226901</c:v>
                </c:pt>
                <c:pt idx="401">
                  <c:v>0.24627842730124999</c:v>
                </c:pt>
                <c:pt idx="402">
                  <c:v>0.245616040221978</c:v>
                </c:pt>
                <c:pt idx="403">
                  <c:v>0.24495543468990699</c:v>
                </c:pt>
                <c:pt idx="404">
                  <c:v>0.24429660591341201</c:v>
                </c:pt>
                <c:pt idx="405">
                  <c:v>0.24363954911375599</c:v>
                </c:pt>
                <c:pt idx="406">
                  <c:v>0.24298425952505401</c:v>
                </c:pt>
                <c:pt idx="407">
                  <c:v>0.242330732394239</c:v>
                </c:pt>
                <c:pt idx="408">
                  <c:v>0.24167896298102901</c:v>
                </c:pt>
                <c:pt idx="409">
                  <c:v>0.24102894655789101</c:v>
                </c:pt>
                <c:pt idx="410">
                  <c:v>0.24038067841000699</c:v>
                </c:pt>
                <c:pt idx="411">
                  <c:v>0.23973415383523999</c:v>
                </c:pt>
                <c:pt idx="412">
                  <c:v>0.23908936814409901</c:v>
                </c:pt>
                <c:pt idx="413">
                  <c:v>0.238446316659706</c:v>
                </c:pt>
                <c:pt idx="414">
                  <c:v>0.23780499471776401</c:v>
                </c:pt>
                <c:pt idx="415">
                  <c:v>0.23716539766651801</c:v>
                </c:pt>
                <c:pt idx="416">
                  <c:v>0.23652752086672699</c:v>
                </c:pt>
                <c:pt idx="417">
                  <c:v>0.235891359691625</c:v>
                </c:pt>
                <c:pt idx="418">
                  <c:v>0.23525690952689099</c:v>
                </c:pt>
                <c:pt idx="419">
                  <c:v>0.23462416577061701</c:v>
                </c:pt>
                <c:pt idx="420">
                  <c:v>0.23399312383326801</c:v>
                </c:pt>
                <c:pt idx="421">
                  <c:v>0.23336377913765699</c:v>
                </c:pt>
                <c:pt idx="422">
                  <c:v>0.23273612711890501</c:v>
                </c:pt>
                <c:pt idx="423">
                  <c:v>0.232110163224411</c:v>
                </c:pt>
                <c:pt idx="424">
                  <c:v>0.23148588291382</c:v>
                </c:pt>
                <c:pt idx="425">
                  <c:v>0.23086328165898801</c:v>
                </c:pt>
                <c:pt idx="426">
                  <c:v>0.23024235494394901</c:v>
                </c:pt>
                <c:pt idx="427">
                  <c:v>0.229623098264883</c:v>
                </c:pt>
                <c:pt idx="428">
                  <c:v>0.22900550713008699</c:v>
                </c:pt>
                <c:pt idx="429">
                  <c:v>0.22838957705993301</c:v>
                </c:pt>
                <c:pt idx="430">
                  <c:v>0.227775303586846</c:v>
                </c:pt>
                <c:pt idx="431">
                  <c:v>0.22716268225526401</c:v>
                </c:pt>
                <c:pt idx="432">
                  <c:v>0.226551708621611</c:v>
                </c:pt>
                <c:pt idx="433">
                  <c:v>0.225942378254261</c:v>
                </c:pt>
                <c:pt idx="434">
                  <c:v>0.22533468673350701</c:v>
                </c:pt>
                <c:pt idx="435">
                  <c:v>0.22472862965153101</c:v>
                </c:pt>
                <c:pt idx="436">
                  <c:v>0.22412420261236701</c:v>
                </c:pt>
                <c:pt idx="437">
                  <c:v>0.223521401231875</c:v>
                </c:pt>
                <c:pt idx="438">
                  <c:v>0.22292022113770699</c:v>
                </c:pt>
                <c:pt idx="439">
                  <c:v>0.222320657969272</c:v>
                </c:pt>
                <c:pt idx="440">
                  <c:v>0.22172270737770799</c:v>
                </c:pt>
                <c:pt idx="441">
                  <c:v>0.22112636502585301</c:v>
                </c:pt>
                <c:pt idx="442">
                  <c:v>0.22053162658820599</c:v>
                </c:pt>
                <c:pt idx="443">
                  <c:v>0.2199384877509</c:v>
                </c:pt>
                <c:pt idx="444">
                  <c:v>0.219346944211675</c:v>
                </c:pt>
                <c:pt idx="445">
                  <c:v>0.218756991679836</c:v>
                </c:pt>
                <c:pt idx="446">
                  <c:v>0.21816862587623401</c:v>
                </c:pt>
                <c:pt idx="447">
                  <c:v>0.21758184253322499</c:v>
                </c:pt>
                <c:pt idx="448">
                  <c:v>0.216996637394645</c:v>
                </c:pt>
                <c:pt idx="449">
                  <c:v>0.216413006215777</c:v>
                </c:pt>
                <c:pt idx="450">
                  <c:v>0.21583094476331999</c:v>
                </c:pt>
                <c:pt idx="451">
                  <c:v>0.21525044881536101</c:v>
                </c:pt>
                <c:pt idx="452">
                  <c:v>0.21467151416133901</c:v>
                </c:pt>
                <c:pt idx="453">
                  <c:v>0.21409413660202001</c:v>
                </c:pt>
                <c:pt idx="454">
                  <c:v>0.213518311949463</c:v>
                </c:pt>
                <c:pt idx="455">
                  <c:v>0.212944036026992</c:v>
                </c:pt>
                <c:pt idx="456">
                  <c:v>0.21237130466916301</c:v>
                </c:pt>
                <c:pt idx="457">
                  <c:v>0.21180011372173599</c:v>
                </c:pt>
                <c:pt idx="458">
                  <c:v>0.211230459041645</c:v>
                </c:pt>
                <c:pt idx="459">
                  <c:v>0.210662336496967</c:v>
                </c:pt>
                <c:pt idx="460">
                  <c:v>0.21009574196688999</c:v>
                </c:pt>
                <c:pt idx="461">
                  <c:v>0.20953067134168801</c:v>
                </c:pt>
                <c:pt idx="462">
                  <c:v>0.20896712052268801</c:v>
                </c:pt>
                <c:pt idx="463">
                  <c:v>0.20840508542223801</c:v>
                </c:pt>
                <c:pt idx="464">
                  <c:v>0.207844561963684</c:v>
                </c:pt>
                <c:pt idx="465">
                  <c:v>0.20728554608133401</c:v>
                </c:pt>
                <c:pt idx="466">
                  <c:v>0.206728033720431</c:v>
                </c:pt>
                <c:pt idx="467">
                  <c:v>0.20617202083712599</c:v>
                </c:pt>
                <c:pt idx="468">
                  <c:v>0.20561750339844401</c:v>
                </c:pt>
                <c:pt idx="469">
                  <c:v>0.205064477382257</c:v>
                </c:pt>
                <c:pt idx="470">
                  <c:v>0.20451293877725599</c:v>
                </c:pt>
                <c:pt idx="471">
                  <c:v>0.20396288358292</c:v>
                </c:pt>
                <c:pt idx="472">
                  <c:v>0.20341430780948799</c:v>
                </c:pt>
                <c:pt idx="473">
                  <c:v>0.20286720747793099</c:v>
                </c:pt>
                <c:pt idx="474">
                  <c:v>0.20232157861991901</c:v>
                </c:pt>
                <c:pt idx="475">
                  <c:v>0.20177741727779799</c:v>
                </c:pt>
                <c:pt idx="476">
                  <c:v>0.20123471950455701</c:v>
                </c:pt>
                <c:pt idx="477">
                  <c:v>0.200693481363802</c:v>
                </c:pt>
                <c:pt idx="478">
                  <c:v>0.20015369892972501</c:v>
                </c:pt>
                <c:pt idx="479">
                  <c:v>0.19961536828707699</c:v>
                </c:pt>
                <c:pt idx="480">
                  <c:v>0.19907848553113899</c:v>
                </c:pt>
                <c:pt idx="481">
                  <c:v>0.19854304676769699</c:v>
                </c:pt>
                <c:pt idx="482">
                  <c:v>0.19800904811300599</c:v>
                </c:pt>
                <c:pt idx="483">
                  <c:v>0.19747648569377099</c:v>
                </c:pt>
                <c:pt idx="484">
                  <c:v>0.19694535564711299</c:v>
                </c:pt>
                <c:pt idx="485">
                  <c:v>0.19641565412054099</c:v>
                </c:pt>
                <c:pt idx="486">
                  <c:v>0.19588737727192701</c:v>
                </c:pt>
                <c:pt idx="487">
                  <c:v>0.195360521269479</c:v>
                </c:pt>
                <c:pt idx="488">
                  <c:v>0.19483508229170601</c:v>
                </c:pt>
                <c:pt idx="489">
                  <c:v>0.194311056527399</c:v>
                </c:pt>
                <c:pt idx="490">
                  <c:v>0.19378844017559799</c:v>
                </c:pt>
                <c:pt idx="491">
                  <c:v>0.19326722944556701</c:v>
                </c:pt>
                <c:pt idx="492">
                  <c:v>0.192747420556765</c:v>
                </c:pt>
                <c:pt idx="493">
                  <c:v>0.19222900973881901</c:v>
                </c:pt>
                <c:pt idx="494">
                  <c:v>0.19171199323149701</c:v>
                </c:pt>
                <c:pt idx="495">
                  <c:v>0.19119636728467901</c:v>
                </c:pt>
                <c:pt idx="496">
                  <c:v>0.19068212815833399</c:v>
                </c:pt>
                <c:pt idx="497">
                  <c:v>0.19016927212248799</c:v>
                </c:pt>
                <c:pt idx="498">
                  <c:v>0.18965779545719999</c:v>
                </c:pt>
                <c:pt idx="499">
                  <c:v>0.18914769445253399</c:v>
                </c:pt>
                <c:pt idx="500">
                  <c:v>4.9014893001663097E-2</c:v>
                </c:pt>
                <c:pt idx="501">
                  <c:v>4.8751432924406299E-2</c:v>
                </c:pt>
                <c:pt idx="502">
                  <c:v>4.8489388972087502E-2</c:v>
                </c:pt>
                <c:pt idx="503">
                  <c:v>4.8228753532889697E-2</c:v>
                </c:pt>
                <c:pt idx="504">
                  <c:v>4.7969519035910499E-2</c:v>
                </c:pt>
                <c:pt idx="505">
                  <c:v>4.7711677950941903E-2</c:v>
                </c:pt>
                <c:pt idx="506">
                  <c:v>4.7455222788251303E-2</c:v>
                </c:pt>
                <c:pt idx="507">
                  <c:v>4.7200146098364197E-2</c:v>
                </c:pt>
                <c:pt idx="508">
                  <c:v>4.6946440471848101E-2</c:v>
                </c:pt>
                <c:pt idx="509">
                  <c:v>4.6694098539096798E-2</c:v>
                </c:pt>
                <c:pt idx="510">
                  <c:v>4.64431129701161E-2</c:v>
                </c:pt>
                <c:pt idx="511">
                  <c:v>4.6193476474311997E-2</c:v>
                </c:pt>
                <c:pt idx="512">
                  <c:v>4.5945181800277499E-2</c:v>
                </c:pt>
                <c:pt idx="513">
                  <c:v>4.5698221735583099E-2</c:v>
                </c:pt>
                <c:pt idx="514">
                  <c:v>4.5452589106566799E-2</c:v>
                </c:pt>
                <c:pt idx="515">
                  <c:v>4.52082767781255E-2</c:v>
                </c:pt>
                <c:pt idx="516">
                  <c:v>4.4965277653508301E-2</c:v>
                </c:pt>
                <c:pt idx="517">
                  <c:v>4.4723584674109897E-2</c:v>
                </c:pt>
                <c:pt idx="518">
                  <c:v>4.44831908192658E-2</c:v>
                </c:pt>
                <c:pt idx="519">
                  <c:v>4.42440891060484E-2</c:v>
                </c:pt>
                <c:pt idx="520">
                  <c:v>4.4006272589063603E-2</c:v>
                </c:pt>
                <c:pt idx="521">
                  <c:v>4.3769734360250001E-2</c:v>
                </c:pt>
                <c:pt idx="522">
                  <c:v>4.3534467548677701E-2</c:v>
                </c:pt>
                <c:pt idx="523">
                  <c:v>4.3300465320348598E-2</c:v>
                </c:pt>
                <c:pt idx="524">
                  <c:v>4.3067720877997803E-2</c:v>
                </c:pt>
                <c:pt idx="525">
                  <c:v>4.2836227460896902E-2</c:v>
                </c:pt>
                <c:pt idx="526">
                  <c:v>4.2605978344656799E-2</c:v>
                </c:pt>
                <c:pt idx="527">
                  <c:v>4.2376966841032697E-2</c:v>
                </c:pt>
                <c:pt idx="528">
                  <c:v>4.2149186297729901E-2</c:v>
                </c:pt>
                <c:pt idx="529">
                  <c:v>4.1922630098210498E-2</c:v>
                </c:pt>
                <c:pt idx="530">
                  <c:v>4.16972916615009E-2</c:v>
                </c:pt>
                <c:pt idx="531">
                  <c:v>4.1473164442001199E-2</c:v>
                </c:pt>
                <c:pt idx="532">
                  <c:v>4.1250241929294697E-2</c:v>
                </c:pt>
                <c:pt idx="533">
                  <c:v>4.1028517647958701E-2</c:v>
                </c:pt>
                <c:pt idx="534">
                  <c:v>4.0807985157376901E-2</c:v>
                </c:pt>
                <c:pt idx="535">
                  <c:v>4.0588638051551502E-2</c:v>
                </c:pt>
                <c:pt idx="536">
                  <c:v>4.0370469958917903E-2</c:v>
                </c:pt>
                <c:pt idx="537">
                  <c:v>4.0153474542159499E-2</c:v>
                </c:pt>
                <c:pt idx="538">
                  <c:v>3.9937645498022797E-2</c:v>
                </c:pt>
                <c:pt idx="539">
                  <c:v>3.9722976557135699E-2</c:v>
                </c:pt>
                <c:pt idx="540">
                  <c:v>3.9509461483824102E-2</c:v>
                </c:pt>
                <c:pt idx="541">
                  <c:v>3.9297094075931398E-2</c:v>
                </c:pt>
                <c:pt idx="542">
                  <c:v>3.9085868164638299E-2</c:v>
                </c:pt>
                <c:pt idx="543">
                  <c:v>3.8875777614283402E-2</c:v>
                </c:pt>
                <c:pt idx="544">
                  <c:v>3.8666816322185299E-2</c:v>
                </c:pt>
                <c:pt idx="545">
                  <c:v>3.8458978218465098E-2</c:v>
                </c:pt>
                <c:pt idx="546">
                  <c:v>3.8252257265869997E-2</c:v>
                </c:pt>
                <c:pt idx="547">
                  <c:v>3.8046647459598001E-2</c:v>
                </c:pt>
                <c:pt idx="548">
                  <c:v>3.7842142827123802E-2</c:v>
                </c:pt>
                <c:pt idx="549">
                  <c:v>3.7638737428024899E-2</c:v>
                </c:pt>
                <c:pt idx="550">
                  <c:v>3.7436425353808998E-2</c:v>
                </c:pt>
                <c:pt idx="551">
                  <c:v>3.7235200727742897E-2</c:v>
                </c:pt>
                <c:pt idx="552">
                  <c:v>3.7035057704681101E-2</c:v>
                </c:pt>
                <c:pt idx="553">
                  <c:v>3.6835990470896599E-2</c:v>
                </c:pt>
                <c:pt idx="554">
                  <c:v>3.6637993243911697E-2</c:v>
                </c:pt>
                <c:pt idx="555">
                  <c:v>3.6441060272330003E-2</c:v>
                </c:pt>
                <c:pt idx="556">
                  <c:v>3.6245185835669699E-2</c:v>
                </c:pt>
                <c:pt idx="557">
                  <c:v>3.60503642441969E-2</c:v>
                </c:pt>
                <c:pt idx="558">
                  <c:v>3.5856589838760798E-2</c:v>
                </c:pt>
                <c:pt idx="559">
                  <c:v>3.56638569906291E-2</c:v>
                </c:pt>
                <c:pt idx="560">
                  <c:v>3.5472160101324299E-2</c:v>
                </c:pt>
                <c:pt idx="561">
                  <c:v>3.5281493602461501E-2</c:v>
                </c:pt>
                <c:pt idx="562">
                  <c:v>3.5091851955586499E-2</c:v>
                </c:pt>
                <c:pt idx="563">
                  <c:v>3.4903229652014603E-2</c:v>
                </c:pt>
                <c:pt idx="564">
                  <c:v>3.4715621212671098E-2</c:v>
                </c:pt>
                <c:pt idx="565">
                  <c:v>3.4529021187931802E-2</c:v>
                </c:pt>
                <c:pt idx="566">
                  <c:v>3.4343424157464698E-2</c:v>
                </c:pt>
                <c:pt idx="567">
                  <c:v>3.4158824730072701E-2</c:v>
                </c:pt>
                <c:pt idx="568">
                  <c:v>3.3975217543536898E-2</c:v>
                </c:pt>
                <c:pt idx="569">
                  <c:v>3.3792597264461002E-2</c:v>
                </c:pt>
                <c:pt idx="570">
                  <c:v>3.3610958588116399E-2</c:v>
                </c:pt>
                <c:pt idx="571">
                  <c:v>3.3430296238287298E-2</c:v>
                </c:pt>
                <c:pt idx="572">
                  <c:v>3.3250604967118798E-2</c:v>
                </c:pt>
                <c:pt idx="573">
                  <c:v>3.30718795549634E-2</c:v>
                </c:pt>
                <c:pt idx="574">
                  <c:v>3.28941148102301E-2</c:v>
                </c:pt>
                <c:pt idx="575">
                  <c:v>3.2717305569232601E-2</c:v>
                </c:pt>
                <c:pt idx="576">
                  <c:v>3.2541446696040498E-2</c:v>
                </c:pt>
                <c:pt idx="577">
                  <c:v>3.2366533082329299E-2</c:v>
                </c:pt>
                <c:pt idx="578">
                  <c:v>3.2192559647232499E-2</c:v>
                </c:pt>
                <c:pt idx="579">
                  <c:v>3.20195213371934E-2</c:v>
                </c:pt>
                <c:pt idx="580">
                  <c:v>3.1847413125819103E-2</c:v>
                </c:pt>
                <c:pt idx="581">
                  <c:v>3.1676230013733701E-2</c:v>
                </c:pt>
                <c:pt idx="582">
                  <c:v>3.1505967028433703E-2</c:v>
                </c:pt>
                <c:pt idx="583">
                  <c:v>3.1336619224143297E-2</c:v>
                </c:pt>
                <c:pt idx="584">
                  <c:v>3.1168181681670699E-2</c:v>
                </c:pt>
                <c:pt idx="585">
                  <c:v>3.1000649508265199E-2</c:v>
                </c:pt>
                <c:pt idx="586">
                  <c:v>3.0834017837475299E-2</c:v>
                </c:pt>
                <c:pt idx="587">
                  <c:v>3.06682818290069E-2</c:v>
                </c:pt>
                <c:pt idx="588">
                  <c:v>3.0503436668583302E-2</c:v>
                </c:pt>
                <c:pt idx="589">
                  <c:v>3.0339477567805001E-2</c:v>
                </c:pt>
                <c:pt idx="590">
                  <c:v>3.0176399764010299E-2</c:v>
                </c:pt>
                <c:pt idx="591">
                  <c:v>3.0014198520137599E-2</c:v>
                </c:pt>
                <c:pt idx="592">
                  <c:v>2.98528691245874E-2</c:v>
                </c:pt>
                <c:pt idx="593">
                  <c:v>2.9692406891085599E-2</c:v>
                </c:pt>
                <c:pt idx="594">
                  <c:v>2.95328071585471E-2</c:v>
                </c:pt>
                <c:pt idx="595">
                  <c:v>2.9374065290940998E-2</c:v>
                </c:pt>
                <c:pt idx="596">
                  <c:v>2.9216176677154999E-2</c:v>
                </c:pt>
                <c:pt idx="597">
                  <c:v>2.9059136730862599E-2</c:v>
                </c:pt>
                <c:pt idx="598">
                  <c:v>2.8902940890388799E-2</c:v>
                </c:pt>
                <c:pt idx="599">
                  <c:v>2.8747584618578299E-2</c:v>
                </c:pt>
                <c:pt idx="600">
                  <c:v>2.8593063402663401E-2</c:v>
                </c:pt>
                <c:pt idx="601">
                  <c:v>2.8439372754133E-2</c:v>
                </c:pt>
                <c:pt idx="602">
                  <c:v>2.82865082086022E-2</c:v>
                </c:pt>
                <c:pt idx="603">
                  <c:v>2.8134465325682801E-2</c:v>
                </c:pt>
                <c:pt idx="604">
                  <c:v>2.79832396888537E-2</c:v>
                </c:pt>
                <c:pt idx="605">
                  <c:v>2.7832826905333601E-2</c:v>
                </c:pt>
                <c:pt idx="606">
                  <c:v>2.7683222605952601E-2</c:v>
                </c:pt>
                <c:pt idx="607">
                  <c:v>2.75344224450252E-2</c:v>
                </c:pt>
                <c:pt idx="608">
                  <c:v>2.73864221002252E-2</c:v>
                </c:pt>
                <c:pt idx="609">
                  <c:v>2.72392172724585E-2</c:v>
                </c:pt>
                <c:pt idx="610">
                  <c:v>2.7092803685739599E-2</c:v>
                </c:pt>
                <c:pt idx="611">
                  <c:v>2.69471770870667E-2</c:v>
                </c:pt>
                <c:pt idx="612">
                  <c:v>2.6802333246298399E-2</c:v>
                </c:pt>
                <c:pt idx="613">
                  <c:v>2.6658267956030501E-2</c:v>
                </c:pt>
                <c:pt idx="614">
                  <c:v>2.6514977031474402E-2</c:v>
                </c:pt>
                <c:pt idx="615">
                  <c:v>2.6372456310334899E-2</c:v>
                </c:pt>
                <c:pt idx="616">
                  <c:v>2.6230701652689599E-2</c:v>
                </c:pt>
                <c:pt idx="617">
                  <c:v>2.6089708940868699E-2</c:v>
                </c:pt>
                <c:pt idx="618">
                  <c:v>2.5949474079335198E-2</c:v>
                </c:pt>
                <c:pt idx="619">
                  <c:v>2.5809992994565999E-2</c:v>
                </c:pt>
                <c:pt idx="620">
                  <c:v>2.5671261634933901E-2</c:v>
                </c:pt>
                <c:pt idx="621">
                  <c:v>2.55332759705892E-2</c:v>
                </c:pt>
                <c:pt idx="622">
                  <c:v>2.5396031993343299E-2</c:v>
                </c:pt>
                <c:pt idx="623">
                  <c:v>2.5259525716552E-2</c:v>
                </c:pt>
                <c:pt idx="624">
                  <c:v>2.51237531749996E-2</c:v>
                </c:pt>
                <c:pt idx="625">
                  <c:v>2.4988710424784101E-2</c:v>
                </c:pt>
                <c:pt idx="626">
                  <c:v>2.48543935432021E-2</c:v>
                </c:pt>
                <c:pt idx="627">
                  <c:v>2.4720798628635101E-2</c:v>
                </c:pt>
                <c:pt idx="628">
                  <c:v>2.4587921800436702E-2</c:v>
                </c:pt>
                <c:pt idx="629">
                  <c:v>2.4455759198818702E-2</c:v>
                </c:pt>
                <c:pt idx="630">
                  <c:v>2.4324306984740099E-2</c:v>
                </c:pt>
                <c:pt idx="631">
                  <c:v>2.4193561339795E-2</c:v>
                </c:pt>
                <c:pt idx="632">
                  <c:v>2.4063518466101799E-2</c:v>
                </c:pt>
                <c:pt idx="633">
                  <c:v>2.39341745861931E-2</c:v>
                </c:pt>
                <c:pt idx="634">
                  <c:v>2.3805525942905401E-2</c:v>
                </c:pt>
                <c:pt idx="635">
                  <c:v>2.3677568799270601E-2</c:v>
                </c:pt>
                <c:pt idx="636">
                  <c:v>2.35502994384073E-2</c:v>
                </c:pt>
                <c:pt idx="637">
                  <c:v>2.34237141634124E-2</c:v>
                </c:pt>
                <c:pt idx="638">
                  <c:v>2.3297809297254099E-2</c:v>
                </c:pt>
                <c:pt idx="639">
                  <c:v>2.3172581182665301E-2</c:v>
                </c:pt>
                <c:pt idx="640">
                  <c:v>2.3048026182036899E-2</c:v>
                </c:pt>
                <c:pt idx="641">
                  <c:v>2.2924140677312299E-2</c:v>
                </c:pt>
                <c:pt idx="642">
                  <c:v>2.28009210698823E-2</c:v>
                </c:pt>
                <c:pt idx="643">
                  <c:v>2.26783637804806E-2</c:v>
                </c:pt>
                <c:pt idx="644">
                  <c:v>2.25564652490799E-2</c:v>
                </c:pt>
                <c:pt idx="645">
                  <c:v>2.2435221934788498E-2</c:v>
                </c:pt>
                <c:pt idx="646">
                  <c:v>2.2314630315747101E-2</c:v>
                </c:pt>
                <c:pt idx="647">
                  <c:v>2.2194686889026899E-2</c:v>
                </c:pt>
                <c:pt idx="648">
                  <c:v>2.2075388170527701E-2</c:v>
                </c:pt>
                <c:pt idx="649">
                  <c:v>2.1956730694876699E-2</c:v>
                </c:pt>
                <c:pt idx="650">
                  <c:v>2.1838711015327899E-2</c:v>
                </c:pt>
                <c:pt idx="651">
                  <c:v>2.1721325703661601E-2</c:v>
                </c:pt>
                <c:pt idx="652">
                  <c:v>2.1604571350085599E-2</c:v>
                </c:pt>
                <c:pt idx="653">
                  <c:v>2.1488444563135398E-2</c:v>
                </c:pt>
                <c:pt idx="654">
                  <c:v>2.1372941969575902E-2</c:v>
                </c:pt>
                <c:pt idx="655">
                  <c:v>2.1258060214303799E-2</c:v>
                </c:pt>
                <c:pt idx="656">
                  <c:v>2.1143795960249401E-2</c:v>
                </c:pt>
                <c:pt idx="657">
                  <c:v>2.1030145888280501E-2</c:v>
                </c:pt>
                <c:pt idx="658">
                  <c:v>2.0917106697105298E-2</c:v>
                </c:pt>
                <c:pt idx="659">
                  <c:v>2.0804675103176899E-2</c:v>
                </c:pt>
                <c:pt idx="660">
                  <c:v>2.0692847840597699E-2</c:v>
                </c:pt>
                <c:pt idx="661">
                  <c:v>2.0581621661024899E-2</c:v>
                </c:pt>
                <c:pt idx="662">
                  <c:v>2.04709933335755E-2</c:v>
                </c:pt>
                <c:pt idx="663">
                  <c:v>2.0360959644733102E-2</c:v>
                </c:pt>
                <c:pt idx="664">
                  <c:v>2.0251517398254301E-2</c:v>
                </c:pt>
                <c:pt idx="665">
                  <c:v>2.01426634150755E-2</c:v>
                </c:pt>
                <c:pt idx="666">
                  <c:v>2.0034394533221301E-2</c:v>
                </c:pt>
                <c:pt idx="667">
                  <c:v>1.9926707607712101E-2</c:v>
                </c:pt>
                <c:pt idx="668">
                  <c:v>1.9819599510472598E-2</c:v>
                </c:pt>
                <c:pt idx="669">
                  <c:v>1.9713067130241801E-2</c:v>
                </c:pt>
                <c:pt idx="670">
                  <c:v>1.96071073724816E-2</c:v>
                </c:pt>
                <c:pt idx="671">
                  <c:v>1.95017171592873E-2</c:v>
                </c:pt>
                <c:pt idx="672">
                  <c:v>1.93968934292988E-2</c:v>
                </c:pt>
                <c:pt idx="673">
                  <c:v>1.9292633137610499E-2</c:v>
                </c:pt>
                <c:pt idx="674">
                  <c:v>1.9188933255683799E-2</c:v>
                </c:pt>
                <c:pt idx="675">
                  <c:v>1.9085790771258802E-2</c:v>
                </c:pt>
                <c:pt idx="676">
                  <c:v>1.8983202688266702E-2</c:v>
                </c:pt>
                <c:pt idx="677">
                  <c:v>1.8881166026743001E-2</c:v>
                </c:pt>
                <c:pt idx="678">
                  <c:v>1.87796778227407E-2</c:v>
                </c:pt>
                <c:pt idx="679">
                  <c:v>1.86787351282444E-2</c:v>
                </c:pt>
                <c:pt idx="680">
                  <c:v>1.8578335011084499E-2</c:v>
                </c:pt>
                <c:pt idx="681">
                  <c:v>1.8478474554852201E-2</c:v>
                </c:pt>
                <c:pt idx="682">
                  <c:v>1.83791508588147E-2</c:v>
                </c:pt>
                <c:pt idx="683">
                  <c:v>1.8280361037830799E-2</c:v>
                </c:pt>
                <c:pt idx="684">
                  <c:v>1.8182102222267401E-2</c:v>
                </c:pt>
                <c:pt idx="685">
                  <c:v>1.8084371557916E-2</c:v>
                </c:pt>
                <c:pt idx="686">
                  <c:v>1.79871662059095E-2</c:v>
                </c:pt>
                <c:pt idx="687">
                  <c:v>1.78904833426402E-2</c:v>
                </c:pt>
                <c:pt idx="688">
                  <c:v>1.77943201596776E-2</c:v>
                </c:pt>
                <c:pt idx="689">
                  <c:v>1.76986738636866E-2</c:v>
                </c:pt>
                <c:pt idx="690">
                  <c:v>1.7603541676346899E-2</c:v>
                </c:pt>
                <c:pt idx="691">
                  <c:v>1.7508920834271802E-2</c:v>
                </c:pt>
                <c:pt idx="692">
                  <c:v>1.7414808588927799E-2</c:v>
                </c:pt>
                <c:pt idx="693">
                  <c:v>1.7321202206555499E-2</c:v>
                </c:pt>
                <c:pt idx="694">
                  <c:v>1.7228098968089502E-2</c:v>
                </c:pt>
                <c:pt idx="695">
                  <c:v>1.7135496169079702E-2</c:v>
                </c:pt>
                <c:pt idx="696">
                  <c:v>1.70433911196127E-2</c:v>
                </c:pt>
                <c:pt idx="697">
                  <c:v>1.69517811442336E-2</c:v>
                </c:pt>
                <c:pt idx="698">
                  <c:v>1.6860663581868399E-2</c:v>
                </c:pt>
                <c:pt idx="699">
                  <c:v>1.67700357857468E-2</c:v>
                </c:pt>
                <c:pt idx="700">
                  <c:v>1.6679895123324798E-2</c:v>
                </c:pt>
                <c:pt idx="701">
                  <c:v>1.6590238976208999E-2</c:v>
                </c:pt>
                <c:pt idx="702">
                  <c:v>1.6501064740079702E-2</c:v>
                </c:pt>
                <c:pt idx="703">
                  <c:v>1.6412369824616101E-2</c:v>
                </c:pt>
                <c:pt idx="704">
                  <c:v>1.63241516534204E-2</c:v>
                </c:pt>
                <c:pt idx="705">
                  <c:v>1.62364076639432E-2</c:v>
                </c:pt>
                <c:pt idx="706">
                  <c:v>1.6149135307409301E-2</c:v>
                </c:pt>
                <c:pt idx="707">
                  <c:v>1.6062332048743098E-2</c:v>
                </c:pt>
                <c:pt idx="708">
                  <c:v>1.59759953664954E-2</c:v>
                </c:pt>
                <c:pt idx="709">
                  <c:v>1.5890122752770301E-2</c:v>
                </c:pt>
                <c:pt idx="710">
                  <c:v>1.5804711713151801E-2</c:v>
                </c:pt>
                <c:pt idx="711">
                  <c:v>1.5719759766631598E-2</c:v>
                </c:pt>
                <c:pt idx="712">
                  <c:v>1.5635264445537402E-2</c:v>
                </c:pt>
                <c:pt idx="713">
                  <c:v>1.55512232954606E-2</c:v>
                </c:pt>
                <c:pt idx="714">
                  <c:v>1.54676338751854E-2</c:v>
                </c:pt>
                <c:pt idx="715">
                  <c:v>1.53844937566178E-2</c:v>
                </c:pt>
                <c:pt idx="716">
                  <c:v>1.5301800524715E-2</c:v>
                </c:pt>
                <c:pt idx="717">
                  <c:v>1.52195517774155E-2</c:v>
                </c:pt>
                <c:pt idx="718">
                  <c:v>1.5137745125568799E-2</c:v>
                </c:pt>
                <c:pt idx="719">
                  <c:v>1.5056378192866499E-2</c:v>
                </c:pt>
                <c:pt idx="720">
                  <c:v>1.49754486157731E-2</c:v>
                </c:pt>
                <c:pt idx="721">
                  <c:v>1.48949540434575E-2</c:v>
                </c:pt>
                <c:pt idx="722">
                  <c:v>1.48148921377242E-2</c:v>
                </c:pt>
                <c:pt idx="723">
                  <c:v>1.47352605729461E-2</c:v>
                </c:pt>
                <c:pt idx="724">
                  <c:v>1.46560570359963E-2</c:v>
                </c:pt>
                <c:pt idx="725">
                  <c:v>1.45772792261814E-2</c:v>
                </c:pt>
                <c:pt idx="726">
                  <c:v>1.4498924855174299E-2</c:v>
                </c:pt>
                <c:pt idx="727">
                  <c:v>1.44209916469481E-2</c:v>
                </c:pt>
                <c:pt idx="728">
                  <c:v>1.43434773377096E-2</c:v>
                </c:pt>
                <c:pt idx="729">
                  <c:v>1.4266379675833701E-2</c:v>
                </c:pt>
                <c:pt idx="730">
                  <c:v>1.41896964217982E-2</c:v>
                </c:pt>
                <c:pt idx="731">
                  <c:v>1.4113425348118399E-2</c:v>
                </c:pt>
                <c:pt idx="732">
                  <c:v>1.40375642392827E-2</c:v>
                </c:pt>
                <c:pt idx="733">
                  <c:v>1.39621108916878E-2</c:v>
                </c:pt>
                <c:pt idx="734">
                  <c:v>1.3887063113575401E-2</c:v>
                </c:pt>
                <c:pt idx="735">
                  <c:v>1.38124187249679E-2</c:v>
                </c:pt>
                <c:pt idx="736">
                  <c:v>1.3738175557605301E-2</c:v>
                </c:pt>
                <c:pt idx="737">
                  <c:v>1.36643314548822E-2</c:v>
                </c:pt>
                <c:pt idx="738">
                  <c:v>1.3590884271785401E-2</c:v>
                </c:pt>
                <c:pt idx="739">
                  <c:v>1.3517831874831E-2</c:v>
                </c:pt>
                <c:pt idx="740">
                  <c:v>1.3445172142003199E-2</c:v>
                </c:pt>
                <c:pt idx="741">
                  <c:v>1.33729029626918E-2</c:v>
                </c:pt>
                <c:pt idx="742">
                  <c:v>1.3301022237631899E-2</c:v>
                </c:pt>
                <c:pt idx="743">
                  <c:v>1.32295278788417E-2</c:v>
                </c:pt>
                <c:pt idx="744">
                  <c:v>1.31584178095632E-2</c:v>
                </c:pt>
                <c:pt idx="745">
                  <c:v>1.3087689964200599E-2</c:v>
                </c:pt>
                <c:pt idx="746">
                  <c:v>1.3017342288261201E-2</c:v>
                </c:pt>
                <c:pt idx="747">
                  <c:v>1.29473727382956E-2</c:v>
                </c:pt>
                <c:pt idx="748">
                  <c:v>1.2877779281837601E-2</c:v>
                </c:pt>
                <c:pt idx="749">
                  <c:v>1.2808559897346101E-2</c:v>
                </c:pt>
                <c:pt idx="750">
                  <c:v>1.2739712574146101E-2</c:v>
                </c:pt>
                <c:pt idx="751">
                  <c:v>1.2671235312369701E-2</c:v>
                </c:pt>
                <c:pt idx="752">
                  <c:v>1.26031261228991E-2</c:v>
                </c:pt>
                <c:pt idx="753">
                  <c:v>1.25353830273076E-2</c:v>
                </c:pt>
                <c:pt idx="754">
                  <c:v>1.24680040578033E-2</c:v>
                </c:pt>
                <c:pt idx="755">
                  <c:v>1.2400987257171E-2</c:v>
                </c:pt>
                <c:pt idx="756">
                  <c:v>1.23343306787159E-2</c:v>
                </c:pt>
                <c:pt idx="757">
                  <c:v>1.2268032386206801E-2</c:v>
                </c:pt>
                <c:pt idx="758">
                  <c:v>1.2202090453819999E-2</c:v>
                </c:pt>
                <c:pt idx="759">
                  <c:v>1.21365029660835E-2</c:v>
                </c:pt>
                <c:pt idx="760">
                  <c:v>1.20712680178206E-2</c:v>
                </c:pt>
                <c:pt idx="761">
                  <c:v>1.2006383714095801E-2</c:v>
                </c:pt>
                <c:pt idx="762">
                  <c:v>1.19418481701585E-2</c:v>
                </c:pt>
                <c:pt idx="763">
                  <c:v>1.1877659511389201E-2</c:v>
                </c:pt>
                <c:pt idx="764">
                  <c:v>1.18138158732444E-2</c:v>
                </c:pt>
                <c:pt idx="765">
                  <c:v>1.1750315401203099E-2</c:v>
                </c:pt>
                <c:pt idx="766">
                  <c:v>1.1687156250712099E-2</c:v>
                </c:pt>
                <c:pt idx="767">
                  <c:v>1.16243365871331E-2</c:v>
                </c:pt>
                <c:pt idx="768">
                  <c:v>1.15618545856892E-2</c:v>
                </c:pt>
                <c:pt idx="769">
                  <c:v>1.14997084314116E-2</c:v>
                </c:pt>
                <c:pt idx="770">
                  <c:v>1.14378963190876E-2</c:v>
                </c:pt>
                <c:pt idx="771">
                  <c:v>1.13764164532073E-2</c:v>
                </c:pt>
                <c:pt idx="772">
                  <c:v>1.1315267047911901E-2</c:v>
                </c:pt>
                <c:pt idx="773">
                  <c:v>1.1254446326942001E-2</c:v>
                </c:pt>
                <c:pt idx="774">
                  <c:v>1.11939525235856E-2</c:v>
                </c:pt>
                <c:pt idx="775">
                  <c:v>1.1133783880626901E-2</c:v>
                </c:pt>
                <c:pt idx="776">
                  <c:v>1.1073938650295601E-2</c:v>
                </c:pt>
                <c:pt idx="777">
                  <c:v>1.10144150942156E-2</c:v>
                </c:pt>
                <c:pt idx="778">
                  <c:v>1.0955211483354601E-2</c:v>
                </c:pt>
                <c:pt idx="779">
                  <c:v>1.08963260979745E-2</c:v>
                </c:pt>
                <c:pt idx="780">
                  <c:v>1.08377572275806E-2</c:v>
                </c:pt>
                <c:pt idx="781">
                  <c:v>1.07795031708723E-2</c:v>
                </c:pt>
                <c:pt idx="782">
                  <c:v>1.07215622356938E-2</c:v>
                </c:pt>
                <c:pt idx="783">
                  <c:v>1.06639327389849E-2</c:v>
                </c:pt>
                <c:pt idx="784">
                  <c:v>1.0606613006731699E-2</c:v>
                </c:pt>
                <c:pt idx="785">
                  <c:v>1.0549601373918501E-2</c:v>
                </c:pt>
                <c:pt idx="786">
                  <c:v>1.04928961844794E-2</c:v>
                </c:pt>
                <c:pt idx="787">
                  <c:v>1.0436495791249599E-2</c:v>
                </c:pt>
                <c:pt idx="788">
                  <c:v>1.0380398555918199E-2</c:v>
                </c:pt>
                <c:pt idx="789">
                  <c:v>1.03246028489807E-2</c:v>
                </c:pt>
                <c:pt idx="790">
                  <c:v>1.0269107049690701E-2</c:v>
                </c:pt>
                <c:pt idx="791">
                  <c:v>1.02139095460141E-2</c:v>
                </c:pt>
                <c:pt idx="792">
                  <c:v>1.01590087345812E-2</c:v>
                </c:pt>
                <c:pt idx="793">
                  <c:v>1.01044030206409E-2</c:v>
                </c:pt>
                <c:pt idx="794">
                  <c:v>1.00500908180138E-2</c:v>
                </c:pt>
                <c:pt idx="795">
                  <c:v>9.9960705490465106E-3</c:v>
                </c:pt>
                <c:pt idx="796">
                  <c:v>9.9423406445656899E-3</c:v>
                </c:pt>
                <c:pt idx="797">
                  <c:v>9.8888995438324995E-3</c:v>
                </c:pt>
                <c:pt idx="798">
                  <c:v>9.8357456944970605E-3</c:v>
                </c:pt>
                <c:pt idx="799">
                  <c:v>9.7828775525536805E-3</c:v>
                </c:pt>
                <c:pt idx="800">
                  <c:v>9.7302935822959208E-3</c:v>
                </c:pt>
                <c:pt idx="801">
                  <c:v>9.6779922562716808E-3</c:v>
                </c:pt>
                <c:pt idx="802">
                  <c:v>9.6259720552392802E-3</c:v>
                </c:pt>
                <c:pt idx="803">
                  <c:v>9.5742314681230307E-3</c:v>
                </c:pt>
                <c:pt idx="804">
                  <c:v>9.5227689919695508E-3</c:v>
                </c:pt>
                <c:pt idx="805">
                  <c:v>9.4715831319037106E-3</c:v>
                </c:pt>
                <c:pt idx="806">
                  <c:v>9.4206724010858396E-3</c:v>
                </c:pt>
                <c:pt idx="807">
                  <c:v>9.3700353206679406E-3</c:v>
                </c:pt>
                <c:pt idx="808">
                  <c:v>9.3196704197510399E-3</c:v>
                </c:pt>
                <c:pt idx="809">
                  <c:v>9.2695762353423392E-3</c:v>
                </c:pt>
                <c:pt idx="810">
                  <c:v>9.2197513123130192E-3</c:v>
                </c:pt>
                <c:pt idx="811">
                  <c:v>9.1701942033553599E-3</c:v>
                </c:pt>
                <c:pt idx="812">
                  <c:v>9.1209034689413594E-3</c:v>
                </c:pt>
                <c:pt idx="813">
                  <c:v>9.0718776772805206E-3</c:v>
                </c:pt>
                <c:pt idx="814">
                  <c:v>9.0231154042783295E-3</c:v>
                </c:pt>
                <c:pt idx="815">
                  <c:v>8.9746152334949699E-3</c:v>
                </c:pt>
                <c:pt idx="816">
                  <c:v>8.9263757561041501E-3</c:v>
                </c:pt>
                <c:pt idx="817">
                  <c:v>8.8783955708521805E-3</c:v>
                </c:pt>
                <c:pt idx="818">
                  <c:v>8.8306732840171907E-3</c:v>
                </c:pt>
                <c:pt idx="819">
                  <c:v>8.7832075093687099E-3</c:v>
                </c:pt>
                <c:pt idx="820">
                  <c:v>8.7359968681273992E-3</c:v>
                </c:pt>
                <c:pt idx="821">
                  <c:v>8.6890399889251596E-3</c:v>
                </c:pt>
                <c:pt idx="822">
                  <c:v>8.6423355077648503E-3</c:v>
                </c:pt>
                <c:pt idx="823">
                  <c:v>8.5958820679812101E-3</c:v>
                </c:pt>
                <c:pt idx="824">
                  <c:v>8.5496783202010408E-3</c:v>
                </c:pt>
                <c:pt idx="825">
                  <c:v>8.5037229223042209E-3</c:v>
                </c:pt>
                <c:pt idx="826">
                  <c:v>8.4580145393846895E-3</c:v>
                </c:pt>
                <c:pt idx="827">
                  <c:v>8.4125518437115892E-3</c:v>
                </c:pt>
                <c:pt idx="828">
                  <c:v>8.3673335146907599E-3</c:v>
                </c:pt>
                <c:pt idx="829">
                  <c:v>8.3223582388263599E-3</c:v>
                </c:pt>
                <c:pt idx="830">
                  <c:v>8.2776247096827803E-3</c:v>
                </c:pt>
                <c:pt idx="831">
                  <c:v>8.2331316278465693E-3</c:v>
                </c:pt>
                <c:pt idx="832">
                  <c:v>8.1888777008888303E-3</c:v>
                </c:pt>
                <c:pt idx="833">
                  <c:v>8.1448616433274796E-3</c:v>
                </c:pt>
                <c:pt idx="834">
                  <c:v>8.1010821765902293E-3</c:v>
                </c:pt>
                <c:pt idx="835">
                  <c:v>8.0575380289770494E-3</c:v>
                </c:pt>
                <c:pt idx="836">
                  <c:v>8.0142279356235496E-3</c:v>
                </c:pt>
                <c:pt idx="837">
                  <c:v>7.9711506384640505E-3</c:v>
                </c:pt>
                <c:pt idx="838">
                  <c:v>7.9283048861952393E-3</c:v>
                </c:pt>
                <c:pt idx="839">
                  <c:v>7.8856894342393402E-3</c:v>
                </c:pt>
                <c:pt idx="840">
                  <c:v>7.8433030447087795E-3</c:v>
                </c:pt>
                <c:pt idx="841">
                  <c:v>7.8011444863694997E-3</c:v>
                </c:pt>
                <c:pt idx="842">
                  <c:v>7.7592125346052998E-3</c:v>
                </c:pt>
                <c:pt idx="843">
                  <c:v>7.7175059713827897E-3</c:v>
                </c:pt>
                <c:pt idx="844">
                  <c:v>7.6760235852153602E-3</c:v>
                </c:pt>
                <c:pt idx="845">
                  <c:v>7.6347641711283897E-3</c:v>
                </c:pt>
                <c:pt idx="846">
                  <c:v>7.5937265306240103E-3</c:v>
                </c:pt>
                <c:pt idx="847">
                  <c:v>7.55290947164653E-3</c:v>
                </c:pt>
                <c:pt idx="848">
                  <c:v>7.5123118085475803E-3</c:v>
                </c:pt>
                <c:pt idx="849">
                  <c:v>7.4719323620517997E-3</c:v>
                </c:pt>
                <c:pt idx="850">
                  <c:v>7.4317699592225499E-3</c:v>
                </c:pt>
                <c:pt idx="851">
                  <c:v>7.3918234334279303E-3</c:v>
                </c:pt>
                <c:pt idx="852">
                  <c:v>7.35209162430668E-3</c:v>
                </c:pt>
                <c:pt idx="853">
                  <c:v>7.3125733777347499E-3</c:v>
                </c:pt>
                <c:pt idx="854">
                  <c:v>7.2732675457914103E-3</c:v>
                </c:pt>
                <c:pt idx="855">
                  <c:v>7.2341729867262698E-3</c:v>
                </c:pt>
                <c:pt idx="856">
                  <c:v>7.1952885649260497E-3</c:v>
                </c:pt>
                <c:pt idx="857">
                  <c:v>7.1566131508812702E-3</c:v>
                </c:pt>
                <c:pt idx="858">
                  <c:v>7.11814562115381E-3</c:v>
                </c:pt>
                <c:pt idx="859">
                  <c:v>7.0798848583441898E-3</c:v>
                </c:pt>
                <c:pt idx="860">
                  <c:v>7.0418297510590399E-3</c:v>
                </c:pt>
                <c:pt idx="861">
                  <c:v>7.0039791938787902E-3</c:v>
                </c:pt>
                <c:pt idx="862">
                  <c:v>6.9663320873256896E-3</c:v>
                </c:pt>
                <c:pt idx="863">
                  <c:v>6.9288873378316697E-3</c:v>
                </c:pt>
                <c:pt idx="864">
                  <c:v>6.8916438577068303E-3</c:v>
                </c:pt>
                <c:pt idx="865">
                  <c:v>6.8546005651076401E-3</c:v>
                </c:pt>
                <c:pt idx="866">
                  <c:v>6.8177563840056601E-3</c:v>
                </c:pt>
                <c:pt idx="867">
                  <c:v>6.7811102441561596E-3</c:v>
                </c:pt>
                <c:pt idx="868">
                  <c:v>6.7446610810670696E-3</c:v>
                </c:pt>
                <c:pt idx="869">
                  <c:v>6.7084078359681398E-3</c:v>
                </c:pt>
                <c:pt idx="870">
                  <c:v>6.6723494557799998E-3</c:v>
                </c:pt>
                <c:pt idx="871">
                  <c:v>6.6364848930838202E-3</c:v>
                </c:pt>
                <c:pt idx="872">
                  <c:v>6.60081310609074E-3</c:v>
                </c:pt>
                <c:pt idx="873">
                  <c:v>6.5653330586115197E-3</c:v>
                </c:pt>
                <c:pt idx="874">
                  <c:v>6.5300437200265697E-3</c:v>
                </c:pt>
                <c:pt idx="875">
                  <c:v>6.4949440652561398E-3</c:v>
                </c:pt>
                <c:pt idx="876">
                  <c:v>6.4600330747301999E-3</c:v>
                </c:pt>
                <c:pt idx="877">
                  <c:v>6.4253097343591201E-3</c:v>
                </c:pt>
                <c:pt idx="878">
                  <c:v>6.3907730355039997E-3</c:v>
                </c:pt>
                <c:pt idx="879">
                  <c:v>6.3564219749476496E-3</c:v>
                </c:pt>
                <c:pt idx="880">
                  <c:v>6.3222555548650902E-3</c:v>
                </c:pt>
                <c:pt idx="881">
                  <c:v>6.2882727827948803E-3</c:v>
                </c:pt>
                <c:pt idx="882">
                  <c:v>6.2544726716100901E-3</c:v>
                </c:pt>
                <c:pt idx="883">
                  <c:v>6.2208542394897601E-3</c:v>
                </c:pt>
                <c:pt idx="884">
                  <c:v>6.1874165098901798E-3</c:v>
                </c:pt>
                <c:pt idx="885">
                  <c:v>6.1541585115169901E-3</c:v>
                </c:pt>
                <c:pt idx="886">
                  <c:v>6.1210792782961801E-3</c:v>
                </c:pt>
                <c:pt idx="887">
                  <c:v>6.0881778493468196E-3</c:v>
                </c:pt>
                <c:pt idx="888">
                  <c:v>6.0554532689526298E-3</c:v>
                </c:pt>
                <c:pt idx="889">
                  <c:v>6.0229045865346801E-3</c:v>
                </c:pt>
                <c:pt idx="890">
                  <c:v>5.9905308566231196E-3</c:v>
                </c:pt>
                <c:pt idx="891">
                  <c:v>5.9583311388303898E-3</c:v>
                </c:pt>
                <c:pt idx="892">
                  <c:v>5.9263044978234399E-3</c:v>
                </c:pt>
                <c:pt idx="893">
                  <c:v>5.89445000329688E-3</c:v>
                </c:pt>
                <c:pt idx="894">
                  <c:v>5.8627667299455902E-3</c:v>
                </c:pt>
                <c:pt idx="895">
                  <c:v>5.8312537574383098E-3</c:v>
                </c:pt>
                <c:pt idx="896">
                  <c:v>5.7999101703904198E-3</c:v>
                </c:pt>
                <c:pt idx="897">
                  <c:v>5.7687350583378203E-3</c:v>
                </c:pt>
                <c:pt idx="898">
                  <c:v>5.7377275157101202E-3</c:v>
                </c:pt>
                <c:pt idx="899">
                  <c:v>5.7068866418043601E-3</c:v>
                </c:pt>
                <c:pt idx="900">
                  <c:v>5.6762115407591697E-3</c:v>
                </c:pt>
                <c:pt idx="901">
                  <c:v>5.6457013215283599E-3</c:v>
                </c:pt>
                <c:pt idx="902">
                  <c:v>5.6153550978553296E-3</c:v>
                </c:pt>
                <c:pt idx="903">
                  <c:v>5.5851719882471099E-3</c:v>
                </c:pt>
                <c:pt idx="904">
                  <c:v>5.55515111594879E-3</c:v>
                </c:pt>
                <c:pt idx="905">
                  <c:v>5.5252916089183297E-3</c:v>
                </c:pt>
                <c:pt idx="906">
                  <c:v>5.4955925998008198E-3</c:v>
                </c:pt>
                <c:pt idx="907">
                  <c:v>5.4660532259034897E-3</c:v>
                </c:pt>
                <c:pt idx="908">
                  <c:v>5.4366726291705803E-3</c:v>
                </c:pt>
                <c:pt idx="909">
                  <c:v>5.4074499561586799E-3</c:v>
                </c:pt>
                <c:pt idx="910">
                  <c:v>5.37838435801157E-3</c:v>
                </c:pt>
                <c:pt idx="911">
                  <c:v>5.3494749904356396E-3</c:v>
                </c:pt>
                <c:pt idx="912">
                  <c:v>5.3207210136756297E-3</c:v>
                </c:pt>
                <c:pt idx="913">
                  <c:v>5.2921215924899602E-3</c:v>
                </c:pt>
                <c:pt idx="914">
                  <c:v>5.2636758961265798E-3</c:v>
                </c:pt>
                <c:pt idx="915">
                  <c:v>5.2353830982988202E-3</c:v>
                </c:pt>
                <c:pt idx="916">
                  <c:v>5.2072423771612501E-3</c:v>
                </c:pt>
                <c:pt idx="917">
                  <c:v>5.17925291528612E-3</c:v>
                </c:pt>
                <c:pt idx="918">
                  <c:v>5.1514138996394598E-3</c:v>
                </c:pt>
                <c:pt idx="919">
                  <c:v>5.1237245215573204E-3</c:v>
                </c:pt>
                <c:pt idx="920">
                  <c:v>5.0961839767223703E-3</c:v>
                </c:pt>
                <c:pt idx="921">
                  <c:v>5.0687914651406599E-3</c:v>
                </c:pt>
                <c:pt idx="922">
                  <c:v>5.04154619111834E-3</c:v>
                </c:pt>
                <c:pt idx="923">
                  <c:v>5.0144473632384298E-3</c:v>
                </c:pt>
                <c:pt idx="924">
                  <c:v>4.9874941943378699E-3</c:v>
                </c:pt>
                <c:pt idx="925">
                  <c:v>4.96068590148458E-3</c:v>
                </c:pt>
                <c:pt idx="926">
                  <c:v>4.9340217059551401E-3</c:v>
                </c:pt>
                <c:pt idx="927">
                  <c:v>4.9075008332115696E-3</c:v>
                </c:pt>
                <c:pt idx="928">
                  <c:v>4.8811225128791999E-3</c:v>
                </c:pt>
                <c:pt idx="929">
                  <c:v>4.8548859787241796E-3</c:v>
                </c:pt>
                <c:pt idx="930">
                  <c:v>4.82879046863126E-3</c:v>
                </c:pt>
                <c:pt idx="931">
                  <c:v>4.8028352245817101E-3</c:v>
                </c:pt>
                <c:pt idx="932">
                  <c:v>4.77701949263107E-3</c:v>
                </c:pt>
                <c:pt idx="933">
                  <c:v>4.7513425228875202E-3</c:v>
                </c:pt>
                <c:pt idx="934">
                  <c:v>4.7258035694900304E-3</c:v>
                </c:pt>
                <c:pt idx="935">
                  <c:v>4.7004018905864899E-3</c:v>
                </c:pt>
                <c:pt idx="936">
                  <c:v>4.6751367483125099E-3</c:v>
                </c:pt>
                <c:pt idx="937">
                  <c:v>4.6500074087696304E-3</c:v>
                </c:pt>
                <c:pt idx="938">
                  <c:v>4.6250131420043101E-3</c:v>
                </c:pt>
                <c:pt idx="939">
                  <c:v>4.6001532219864102E-3</c:v>
                </c:pt>
                <c:pt idx="940">
                  <c:v>4.5754269265884896E-3</c:v>
                </c:pt>
                <c:pt idx="941">
                  <c:v>4.5508335375644597E-3</c:v>
                </c:pt>
                <c:pt idx="942">
                  <c:v>4.5263723405288897E-3</c:v>
                </c:pt>
                <c:pt idx="943">
                  <c:v>4.5020426249363903E-3</c:v>
                </c:pt>
                <c:pt idx="944">
                  <c:v>4.4778436840606298E-3</c:v>
                </c:pt>
                <c:pt idx="945">
                  <c:v>4.4537748149740802E-3</c:v>
                </c:pt>
                <c:pt idx="946">
                  <c:v>4.4298353185276201E-3</c:v>
                </c:pt>
                <c:pt idx="947">
                  <c:v>4.4060244993299798E-3</c:v>
                </c:pt>
                <c:pt idx="948">
                  <c:v>4.3823416657277799E-3</c:v>
                </c:pt>
                <c:pt idx="949">
                  <c:v>4.3587861297852996E-3</c:v>
                </c:pt>
                <c:pt idx="950">
                  <c:v>4.33535720726451E-3</c:v>
                </c:pt>
                <c:pt idx="951">
                  <c:v>4.3120542176053401E-3</c:v>
                </c:pt>
                <c:pt idx="952">
                  <c:v>4.2888764839058404E-3</c:v>
                </c:pt>
                <c:pt idx="953">
                  <c:v>4.2658233329021496E-3</c:v>
                </c:pt>
                <c:pt idx="954">
                  <c:v>4.2428940949496901E-3</c:v>
                </c:pt>
                <c:pt idx="955">
                  <c:v>4.2200881040029897E-3</c:v>
                </c:pt>
                <c:pt idx="956">
                  <c:v>4.19740469759689E-3</c:v>
                </c:pt>
                <c:pt idx="957">
                  <c:v>4.1748432168267399E-3</c:v>
                </c:pt>
                <c:pt idx="958">
                  <c:v>4.1524030063298297E-3</c:v>
                </c:pt>
                <c:pt idx="959">
                  <c:v>4.13008341426605E-3</c:v>
                </c:pt>
                <c:pt idx="960">
                  <c:v>4.1078837922988096E-3</c:v>
                </c:pt>
                <c:pt idx="961">
                  <c:v>4.0858034955767002E-3</c:v>
                </c:pt>
                <c:pt idx="962">
                  <c:v>4.0638418827141599E-3</c:v>
                </c:pt>
                <c:pt idx="963">
                  <c:v>4.0419983157733699E-3</c:v>
                </c:pt>
                <c:pt idx="964">
                  <c:v>4.0202721602452599E-3</c:v>
                </c:pt>
                <c:pt idx="965">
                  <c:v>3.9986627850315598E-3</c:v>
                </c:pt>
                <c:pt idx="966">
                  <c:v>3.9771695624260797E-3</c:v>
                </c:pt>
                <c:pt idx="967">
                  <c:v>3.9557918680966902E-3</c:v>
                </c:pt>
                <c:pt idx="968">
                  <c:v>3.9345290810669604E-3</c:v>
                </c:pt>
                <c:pt idx="969">
                  <c:v>3.9133805836983797E-3</c:v>
                </c:pt>
                <c:pt idx="970">
                  <c:v>3.8923457616722701E-3</c:v>
                </c:pt>
                <c:pt idx="971">
                  <c:v>3.8714240039721499E-3</c:v>
                </c:pt>
                <c:pt idx="972">
                  <c:v>3.8506147028655002E-3</c:v>
                </c:pt>
                <c:pt idx="973">
                  <c:v>3.8299172538866898E-3</c:v>
                </c:pt>
                <c:pt idx="974">
                  <c:v>3.8093310558190699E-3</c:v>
                </c:pt>
                <c:pt idx="975">
                  <c:v>3.7888555106775699E-3</c:v>
                </c:pt>
                <c:pt idx="976">
                  <c:v>3.7684900236913199E-3</c:v>
                </c:pt>
                <c:pt idx="977">
                  <c:v>3.7482340032864701E-3</c:v>
                </c:pt>
                <c:pt idx="978">
                  <c:v>3.72808686106889E-3</c:v>
                </c:pt>
                <c:pt idx="979">
                  <c:v>3.7080480118072598E-3</c:v>
                </c:pt>
                <c:pt idx="980">
                  <c:v>3.68811687341569E-3</c:v>
                </c:pt>
                <c:pt idx="981">
                  <c:v>3.6682928669372998E-3</c:v>
                </c:pt>
                <c:pt idx="982">
                  <c:v>3.6485754165270601E-3</c:v>
                </c:pt>
                <c:pt idx="983">
                  <c:v>3.6289639494351601E-3</c:v>
                </c:pt>
                <c:pt idx="984">
                  <c:v>3.6094578959903999E-3</c:v>
                </c:pt>
                <c:pt idx="985">
                  <c:v>3.5900566895836002E-3</c:v>
                </c:pt>
                <c:pt idx="986">
                  <c:v>3.5707597666511698E-3</c:v>
                </c:pt>
                <c:pt idx="987">
                  <c:v>3.5515665666587498E-3</c:v>
                </c:pt>
                <c:pt idx="988">
                  <c:v>3.5324765320849201E-3</c:v>
                </c:pt>
                <c:pt idx="989">
                  <c:v>3.5134891084049901E-3</c:v>
                </c:pt>
                <c:pt idx="990">
                  <c:v>3.4946037440748098E-3</c:v>
                </c:pt>
                <c:pt idx="991">
                  <c:v>3.4758198905149398E-3</c:v>
                </c:pt>
                <c:pt idx="992">
                  <c:v>3.4571370020945601E-3</c:v>
                </c:pt>
                <c:pt idx="993">
                  <c:v>3.4385545361157099E-3</c:v>
                </c:pt>
                <c:pt idx="994">
                  <c:v>3.4200719527975399E-3</c:v>
                </c:pt>
                <c:pt idx="995">
                  <c:v>3.40168871526035E-3</c:v>
                </c:pt>
                <c:pt idx="996">
                  <c:v>3.3834042895105202E-3</c:v>
                </c:pt>
                <c:pt idx="997">
                  <c:v>3.3652181444244898E-3</c:v>
                </c:pt>
                <c:pt idx="998">
                  <c:v>3.3471297517336002E-3</c:v>
                </c:pt>
                <c:pt idx="999">
                  <c:v>3.32913858600872E-3</c:v>
                </c:pt>
              </c:numCache>
            </c:numRef>
          </c:yVal>
          <c:smooth val="1"/>
          <c:extLst>
            <c:ext xmlns:c16="http://schemas.microsoft.com/office/drawing/2014/chart" uri="{C3380CC4-5D6E-409C-BE32-E72D297353CC}">
              <c16:uniqueId val="{00000000-FA88-4CD5-B4DC-6D1B4DF6FA87}"/>
            </c:ext>
          </c:extLst>
        </c:ser>
        <c:ser>
          <c:idx val="1"/>
          <c:order val="1"/>
          <c:tx>
            <c:v>Pmax</c:v>
          </c:tx>
          <c:spPr>
            <a:ln w="19050" cap="rnd">
              <a:solidFill>
                <a:schemeClr val="accent2"/>
              </a:solidFill>
              <a:round/>
            </a:ln>
            <a:effectLst/>
          </c:spPr>
          <c:marker>
            <c:symbol val="none"/>
          </c:marker>
          <c:xVal>
            <c:numRef>
              <c:f>'ZBEn Sample Data'!$A$322:$A$323</c:f>
              <c:numCache>
                <c:formatCode>General</c:formatCode>
                <c:ptCount val="2"/>
                <c:pt idx="0">
                  <c:v>16.016403201600799</c:v>
                </c:pt>
                <c:pt idx="1">
                  <c:v>16.066423211605802</c:v>
                </c:pt>
              </c:numCache>
            </c:numRef>
          </c:xVal>
          <c:yVal>
            <c:numRef>
              <c:f>'ZBEn Sample Data'!$J$322:$J$323</c:f>
              <c:numCache>
                <c:formatCode>General</c:formatCode>
                <c:ptCount val="2"/>
                <c:pt idx="0">
                  <c:v>0</c:v>
                </c:pt>
                <c:pt idx="1">
                  <c:v>0.31</c:v>
                </c:pt>
              </c:numCache>
            </c:numRef>
          </c:yVal>
          <c:smooth val="1"/>
          <c:extLst>
            <c:ext xmlns:c16="http://schemas.microsoft.com/office/drawing/2014/chart" uri="{C3380CC4-5D6E-409C-BE32-E72D297353CC}">
              <c16:uniqueId val="{00000000-138C-4151-B98A-63C6277FB0F9}"/>
            </c:ext>
          </c:extLst>
        </c:ser>
        <c:dLbls>
          <c:showLegendKey val="0"/>
          <c:showVal val="0"/>
          <c:showCatName val="0"/>
          <c:showSerName val="0"/>
          <c:showPercent val="0"/>
          <c:showBubbleSize val="0"/>
        </c:dLbls>
        <c:axId val="600875680"/>
        <c:axId val="669387280"/>
      </c:scatterChart>
      <c:valAx>
        <c:axId val="600875680"/>
        <c:scaling>
          <c:logBase val="10"/>
          <c:orientation val="minMax"/>
          <c:min val="0.1"/>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387280"/>
        <c:crosses val="autoZero"/>
        <c:crossBetween val="midCat"/>
      </c:valAx>
      <c:valAx>
        <c:axId val="669387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0875680"/>
        <c:crossesAt val="1.0000000000000002E-3"/>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87628</xdr:colOff>
      <xdr:row>9</xdr:row>
      <xdr:rowOff>7620</xdr:rowOff>
    </xdr:from>
    <xdr:ext cx="6027421" cy="689610"/>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824AEB79-498E-4676-B164-456BF8D9FF4B}"/>
                </a:ext>
              </a:extLst>
            </xdr:cNvPr>
            <xdr:cNvSpPr txBox="1"/>
          </xdr:nvSpPr>
          <xdr:spPr>
            <a:xfrm>
              <a:off x="697228" y="2607945"/>
              <a:ext cx="6027421" cy="68961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en-US" sz="1600" i="1">
                  <a:solidFill>
                    <a:schemeClr val="tx1"/>
                  </a:solidFill>
                  <a:effectLst/>
                  <a:latin typeface="Cambria Math" panose="02040503050406030204" pitchFamily="18" charset="0"/>
                  <a:ea typeface="+mn-ea"/>
                  <a:cs typeface="+mn-cs"/>
                </a:rPr>
                <a:t>Zero Bound Exponential Demand  - Normalized</a:t>
              </a:r>
              <a:r>
                <a:rPr lang="en-US" sz="1600" i="1" baseline="0">
                  <a:solidFill>
                    <a:schemeClr val="tx1"/>
                  </a:solidFill>
                  <a:effectLst/>
                  <a:latin typeface="Cambria Math" panose="02040503050406030204" pitchFamily="18" charset="0"/>
                  <a:ea typeface="+mn-ea"/>
                  <a:cs typeface="+mn-cs"/>
                </a:rPr>
                <a:t> </a:t>
              </a:r>
              <a:r>
                <a:rPr lang="el-GR" sz="1600" i="1" baseline="0">
                  <a:solidFill>
                    <a:schemeClr val="tx1"/>
                  </a:solidFill>
                  <a:effectLst/>
                  <a:latin typeface="Cambria Math" panose="02040503050406030204" pitchFamily="18" charset="0"/>
                  <a:ea typeface="+mn-ea"/>
                  <a:cs typeface="+mn-cs"/>
                </a:rPr>
                <a:t>α</a:t>
              </a:r>
              <a:r>
                <a:rPr lang="en-US" sz="1600" i="1">
                  <a:solidFill>
                    <a:schemeClr val="tx1"/>
                  </a:solidFill>
                  <a:effectLst/>
                  <a:latin typeface="Cambria Math" panose="02040503050406030204" pitchFamily="18" charset="0"/>
                  <a:ea typeface="+mn-ea"/>
                  <a:cs typeface="+mn-cs"/>
                </a:rPr>
                <a:t> - ZBEn</a:t>
              </a:r>
            </a:p>
            <a:p>
              <a:pPr/>
              <a14:m>
                <m:oMathPara xmlns:m="http://schemas.openxmlformats.org/officeDocument/2006/math">
                  <m:oMathParaPr>
                    <m:jc m:val="centerGroup"/>
                  </m:oMathParaPr>
                  <m:oMath xmlns:m="http://schemas.openxmlformats.org/officeDocument/2006/math">
                    <m:r>
                      <a:rPr lang="en-US" sz="1400" i="1">
                        <a:solidFill>
                          <a:schemeClr val="tx1"/>
                        </a:solidFill>
                        <a:effectLst/>
                        <a:latin typeface="Cambria Math" panose="02040503050406030204" pitchFamily="18" charset="0"/>
                        <a:ea typeface="+mn-ea"/>
                        <a:cs typeface="+mn-cs"/>
                      </a:rPr>
                      <m:t>𝐼𝐻𝑆</m:t>
                    </m:r>
                    <m:d>
                      <m:dPr>
                        <m:ctrlPr>
                          <a:rPr lang="en-US" sz="1400" i="1">
                            <a:solidFill>
                              <a:schemeClr val="tx1"/>
                            </a:solidFill>
                            <a:effectLst/>
                            <a:latin typeface="Cambria Math" panose="02040503050406030204" pitchFamily="18" charset="0"/>
                            <a:ea typeface="+mn-ea"/>
                            <a:cs typeface="+mn-cs"/>
                          </a:rPr>
                        </m:ctrlPr>
                      </m:dPr>
                      <m:e>
                        <m:r>
                          <a:rPr lang="en-US" sz="1400" b="0" i="1">
                            <a:solidFill>
                              <a:schemeClr val="tx1"/>
                            </a:solidFill>
                            <a:effectLst/>
                            <a:latin typeface="Cambria Math" panose="02040503050406030204" pitchFamily="18" charset="0"/>
                            <a:ea typeface="+mn-ea"/>
                            <a:cs typeface="+mn-cs"/>
                          </a:rPr>
                          <m:t>𝑄</m:t>
                        </m:r>
                      </m:e>
                    </m:d>
                    <m:r>
                      <a:rPr lang="en-US" sz="1400" i="1">
                        <a:solidFill>
                          <a:schemeClr val="tx1"/>
                        </a:solidFill>
                        <a:effectLst/>
                        <a:latin typeface="Cambria Math" panose="02040503050406030204" pitchFamily="18" charset="0"/>
                        <a:ea typeface="+mn-ea"/>
                        <a:cs typeface="+mn-cs"/>
                      </a:rPr>
                      <m:t>=</m:t>
                    </m:r>
                    <m:r>
                      <a:rPr lang="en-US" sz="1400" i="1">
                        <a:solidFill>
                          <a:schemeClr val="tx1"/>
                        </a:solidFill>
                        <a:effectLst/>
                        <a:latin typeface="Cambria Math" panose="02040503050406030204" pitchFamily="18" charset="0"/>
                        <a:ea typeface="+mn-ea"/>
                        <a:cs typeface="+mn-cs"/>
                      </a:rPr>
                      <m:t>𝐼𝐻𝑆</m:t>
                    </m:r>
                    <m:d>
                      <m:dPr>
                        <m:ctrlPr>
                          <a:rPr lang="en-US" sz="1400" i="1">
                            <a:solidFill>
                              <a:schemeClr val="tx1"/>
                            </a:solidFill>
                            <a:effectLst/>
                            <a:latin typeface="Cambria Math" panose="02040503050406030204" pitchFamily="18" charset="0"/>
                            <a:ea typeface="+mn-ea"/>
                            <a:cs typeface="+mn-cs"/>
                          </a:rPr>
                        </m:ctrlPr>
                      </m:dPr>
                      <m:e>
                        <m:sSub>
                          <m:sSubPr>
                            <m:ctrlPr>
                              <a:rPr lang="en-US" sz="1400" i="1">
                                <a:solidFill>
                                  <a:schemeClr val="tx1"/>
                                </a:solidFill>
                                <a:effectLst/>
                                <a:latin typeface="Cambria Math" panose="02040503050406030204" pitchFamily="18" charset="0"/>
                                <a:ea typeface="+mn-ea"/>
                                <a:cs typeface="+mn-cs"/>
                              </a:rPr>
                            </m:ctrlPr>
                          </m:sSubPr>
                          <m:e>
                            <m:r>
                              <a:rPr lang="en-US" sz="1400" i="1">
                                <a:solidFill>
                                  <a:schemeClr val="tx1"/>
                                </a:solidFill>
                                <a:effectLst/>
                                <a:latin typeface="Cambria Math" panose="02040503050406030204" pitchFamily="18" charset="0"/>
                                <a:ea typeface="+mn-ea"/>
                                <a:cs typeface="+mn-cs"/>
                              </a:rPr>
                              <m:t>𝑄</m:t>
                            </m:r>
                          </m:e>
                          <m:sub>
                            <m:r>
                              <a:rPr lang="en-US" sz="1400" i="1">
                                <a:solidFill>
                                  <a:schemeClr val="tx1"/>
                                </a:solidFill>
                                <a:effectLst/>
                                <a:latin typeface="Cambria Math" panose="02040503050406030204" pitchFamily="18" charset="0"/>
                                <a:ea typeface="+mn-ea"/>
                                <a:cs typeface="+mn-cs"/>
                              </a:rPr>
                              <m:t>0</m:t>
                            </m:r>
                          </m:sub>
                        </m:sSub>
                      </m:e>
                    </m:d>
                    <m:r>
                      <a:rPr lang="en-US" sz="1400" i="1">
                        <a:solidFill>
                          <a:schemeClr val="tx1"/>
                        </a:solidFill>
                        <a:effectLst/>
                        <a:latin typeface="Cambria Math" panose="02040503050406030204" pitchFamily="18" charset="0"/>
                        <a:ea typeface="+mn-ea"/>
                        <a:cs typeface="+mn-cs"/>
                      </a:rPr>
                      <m:t>∗</m:t>
                    </m:r>
                    <m:sSup>
                      <m:sSupPr>
                        <m:ctrlPr>
                          <a:rPr lang="en-US" sz="1400" i="1">
                            <a:solidFill>
                              <a:schemeClr val="tx1"/>
                            </a:solidFill>
                            <a:effectLst/>
                            <a:latin typeface="Cambria Math" panose="02040503050406030204" pitchFamily="18" charset="0"/>
                            <a:ea typeface="+mn-ea"/>
                            <a:cs typeface="+mn-cs"/>
                          </a:rPr>
                        </m:ctrlPr>
                      </m:sSupPr>
                      <m:e>
                        <m:r>
                          <a:rPr lang="en-US" sz="1400" i="1">
                            <a:solidFill>
                              <a:schemeClr val="tx1"/>
                            </a:solidFill>
                            <a:effectLst/>
                            <a:latin typeface="Cambria Math" panose="02040503050406030204" pitchFamily="18" charset="0"/>
                            <a:ea typeface="+mn-ea"/>
                            <a:cs typeface="+mn-cs"/>
                          </a:rPr>
                          <m:t>(</m:t>
                        </m:r>
                        <m:r>
                          <a:rPr lang="en-US" sz="1400" i="1">
                            <a:solidFill>
                              <a:schemeClr val="tx1"/>
                            </a:solidFill>
                            <a:effectLst/>
                            <a:latin typeface="Cambria Math" panose="02040503050406030204" pitchFamily="18" charset="0"/>
                            <a:ea typeface="+mn-ea"/>
                            <a:cs typeface="+mn-cs"/>
                          </a:rPr>
                          <m:t>𝑒</m:t>
                        </m:r>
                      </m:e>
                      <m:sup>
                        <m:r>
                          <a:rPr lang="en-US" sz="1400" i="1">
                            <a:solidFill>
                              <a:schemeClr val="tx1"/>
                            </a:solidFill>
                            <a:effectLst/>
                            <a:latin typeface="Cambria Math" panose="02040503050406030204" pitchFamily="18" charset="0"/>
                            <a:ea typeface="+mn-ea"/>
                            <a:cs typeface="+mn-cs"/>
                          </a:rPr>
                          <m:t>−</m:t>
                        </m:r>
                        <m:r>
                          <a:rPr lang="en-US" sz="1400" b="0" i="1">
                            <a:solidFill>
                              <a:schemeClr val="tx1"/>
                            </a:solidFill>
                            <a:effectLst/>
                            <a:latin typeface="Cambria Math" panose="02040503050406030204" pitchFamily="18" charset="0"/>
                            <a:ea typeface="+mn-ea"/>
                            <a:cs typeface="+mn-cs"/>
                          </a:rPr>
                          <m:t> </m:t>
                        </m:r>
                        <m:f>
                          <m:fPr>
                            <m:ctrlPr>
                              <a:rPr lang="en-US" sz="1400" i="1">
                                <a:solidFill>
                                  <a:schemeClr val="tx1"/>
                                </a:solidFill>
                                <a:effectLst/>
                                <a:latin typeface="Cambria Math" panose="02040503050406030204" pitchFamily="18" charset="0"/>
                                <a:ea typeface="+mn-ea"/>
                                <a:cs typeface="+mn-cs"/>
                              </a:rPr>
                            </m:ctrlPr>
                          </m:fPr>
                          <m:num>
                            <m:r>
                              <a:rPr lang="en-US" sz="1400" i="1">
                                <a:solidFill>
                                  <a:schemeClr val="tx1"/>
                                </a:solidFill>
                                <a:effectLst/>
                                <a:latin typeface="Cambria Math" panose="02040503050406030204" pitchFamily="18" charset="0"/>
                                <a:ea typeface="+mn-ea"/>
                                <a:cs typeface="+mn-cs"/>
                              </a:rPr>
                              <m:t>∝</m:t>
                            </m:r>
                          </m:num>
                          <m:den>
                            <m:r>
                              <a:rPr lang="en-US" sz="1400" i="1">
                                <a:solidFill>
                                  <a:schemeClr val="tx1"/>
                                </a:solidFill>
                                <a:effectLst/>
                                <a:latin typeface="Cambria Math" panose="02040503050406030204" pitchFamily="18" charset="0"/>
                                <a:ea typeface="+mn-ea"/>
                                <a:cs typeface="+mn-cs"/>
                              </a:rPr>
                              <m:t>𝐼𝐻𝑆</m:t>
                            </m:r>
                            <m:d>
                              <m:dPr>
                                <m:ctrlPr>
                                  <a:rPr lang="en-US" sz="1400" i="1">
                                    <a:solidFill>
                                      <a:schemeClr val="tx1"/>
                                    </a:solidFill>
                                    <a:effectLst/>
                                    <a:latin typeface="Cambria Math" panose="02040503050406030204" pitchFamily="18" charset="0"/>
                                    <a:ea typeface="+mn-ea"/>
                                    <a:cs typeface="+mn-cs"/>
                                  </a:rPr>
                                </m:ctrlPr>
                              </m:dPr>
                              <m:e>
                                <m:sSub>
                                  <m:sSubPr>
                                    <m:ctrlPr>
                                      <a:rPr lang="en-US" sz="1400" i="1">
                                        <a:solidFill>
                                          <a:schemeClr val="tx1"/>
                                        </a:solidFill>
                                        <a:effectLst/>
                                        <a:latin typeface="Cambria Math" panose="02040503050406030204" pitchFamily="18" charset="0"/>
                                        <a:ea typeface="+mn-ea"/>
                                        <a:cs typeface="+mn-cs"/>
                                      </a:rPr>
                                    </m:ctrlPr>
                                  </m:sSubPr>
                                  <m:e>
                                    <m:r>
                                      <a:rPr lang="en-US" sz="1400" i="1">
                                        <a:solidFill>
                                          <a:schemeClr val="tx1"/>
                                        </a:solidFill>
                                        <a:effectLst/>
                                        <a:latin typeface="Cambria Math" panose="02040503050406030204" pitchFamily="18" charset="0"/>
                                        <a:ea typeface="+mn-ea"/>
                                        <a:cs typeface="+mn-cs"/>
                                      </a:rPr>
                                      <m:t>𝑄</m:t>
                                    </m:r>
                                  </m:e>
                                  <m:sub>
                                    <m:r>
                                      <a:rPr lang="en-US" sz="1400" i="1">
                                        <a:solidFill>
                                          <a:schemeClr val="tx1"/>
                                        </a:solidFill>
                                        <a:effectLst/>
                                        <a:latin typeface="Cambria Math" panose="02040503050406030204" pitchFamily="18" charset="0"/>
                                        <a:ea typeface="+mn-ea"/>
                                        <a:cs typeface="+mn-cs"/>
                                      </a:rPr>
                                      <m:t>0</m:t>
                                    </m:r>
                                  </m:sub>
                                </m:sSub>
                              </m:e>
                            </m:d>
                          </m:den>
                        </m:f>
                        <m:sSub>
                          <m:sSubPr>
                            <m:ctrlPr>
                              <a:rPr lang="en-US" sz="1400" i="1">
                                <a:solidFill>
                                  <a:schemeClr val="tx1"/>
                                </a:solidFill>
                                <a:effectLst/>
                                <a:latin typeface="Cambria Math" panose="02040503050406030204" pitchFamily="18" charset="0"/>
                                <a:ea typeface="+mn-ea"/>
                                <a:cs typeface="+mn-cs"/>
                              </a:rPr>
                            </m:ctrlPr>
                          </m:sSubPr>
                          <m:e>
                            <m:r>
                              <a:rPr lang="en-US" sz="1400" i="1">
                                <a:solidFill>
                                  <a:schemeClr val="tx1"/>
                                </a:solidFill>
                                <a:effectLst/>
                                <a:latin typeface="Cambria Math" panose="02040503050406030204" pitchFamily="18" charset="0"/>
                                <a:ea typeface="+mn-ea"/>
                                <a:cs typeface="+mn-cs"/>
                              </a:rPr>
                              <m:t>𝑄</m:t>
                            </m:r>
                          </m:e>
                          <m:sub>
                            <m:r>
                              <a:rPr lang="en-US" sz="1400" i="1">
                                <a:solidFill>
                                  <a:schemeClr val="tx1"/>
                                </a:solidFill>
                                <a:effectLst/>
                                <a:latin typeface="Cambria Math" panose="02040503050406030204" pitchFamily="18" charset="0"/>
                                <a:ea typeface="+mn-ea"/>
                                <a:cs typeface="+mn-cs"/>
                              </a:rPr>
                              <m:t>0</m:t>
                            </m:r>
                          </m:sub>
                        </m:sSub>
                        <m:r>
                          <a:rPr lang="en-US" sz="1400" b="0" i="1">
                            <a:solidFill>
                              <a:schemeClr val="tx1"/>
                            </a:solidFill>
                            <a:effectLst/>
                            <a:latin typeface="Cambria Math" panose="02040503050406030204" pitchFamily="18" charset="0"/>
                            <a:ea typeface="+mn-ea"/>
                            <a:cs typeface="+mn-cs"/>
                          </a:rPr>
                          <m:t>𝑃</m:t>
                        </m:r>
                      </m:sup>
                    </m:sSup>
                    <m:r>
                      <a:rPr lang="en-US" sz="1400" i="1">
                        <a:solidFill>
                          <a:schemeClr val="tx1"/>
                        </a:solidFill>
                        <a:effectLst/>
                        <a:latin typeface="Cambria Math" panose="02040503050406030204" pitchFamily="18" charset="0"/>
                        <a:ea typeface="+mn-ea"/>
                        <a:cs typeface="+mn-cs"/>
                      </a:rPr>
                      <m:t>)</m:t>
                    </m:r>
                  </m:oMath>
                </m:oMathPara>
              </a14:m>
              <a:endParaRPr lang="en-US" sz="1400"/>
            </a:p>
          </xdr:txBody>
        </xdr:sp>
      </mc:Choice>
      <mc:Fallback xmlns="">
        <xdr:sp macro="" textlink="">
          <xdr:nvSpPr>
            <xdr:cNvPr id="4" name="TextBox 3">
              <a:extLst>
                <a:ext uri="{FF2B5EF4-FFF2-40B4-BE49-F238E27FC236}">
                  <a16:creationId xmlns:a16="http://schemas.microsoft.com/office/drawing/2014/main" id="{824AEB79-498E-4676-B164-456BF8D9FF4B}"/>
                </a:ext>
              </a:extLst>
            </xdr:cNvPr>
            <xdr:cNvSpPr txBox="1"/>
          </xdr:nvSpPr>
          <xdr:spPr>
            <a:xfrm>
              <a:off x="697228" y="2607945"/>
              <a:ext cx="6027421" cy="68961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en-US" sz="1600" i="1">
                  <a:solidFill>
                    <a:schemeClr val="tx1"/>
                  </a:solidFill>
                  <a:effectLst/>
                  <a:latin typeface="Cambria Math" panose="02040503050406030204" pitchFamily="18" charset="0"/>
                  <a:ea typeface="+mn-ea"/>
                  <a:cs typeface="+mn-cs"/>
                </a:rPr>
                <a:t>Zero Bound Exponential Demand  - Normalized</a:t>
              </a:r>
              <a:r>
                <a:rPr lang="en-US" sz="1600" i="1" baseline="0">
                  <a:solidFill>
                    <a:schemeClr val="tx1"/>
                  </a:solidFill>
                  <a:effectLst/>
                  <a:latin typeface="Cambria Math" panose="02040503050406030204" pitchFamily="18" charset="0"/>
                  <a:ea typeface="+mn-ea"/>
                  <a:cs typeface="+mn-cs"/>
                </a:rPr>
                <a:t> </a:t>
              </a:r>
              <a:r>
                <a:rPr lang="el-GR" sz="1600" i="1" baseline="0">
                  <a:solidFill>
                    <a:schemeClr val="tx1"/>
                  </a:solidFill>
                  <a:effectLst/>
                  <a:latin typeface="Cambria Math" panose="02040503050406030204" pitchFamily="18" charset="0"/>
                  <a:ea typeface="+mn-ea"/>
                  <a:cs typeface="+mn-cs"/>
                </a:rPr>
                <a:t>α</a:t>
              </a:r>
              <a:r>
                <a:rPr lang="en-US" sz="1600" i="1">
                  <a:solidFill>
                    <a:schemeClr val="tx1"/>
                  </a:solidFill>
                  <a:effectLst/>
                  <a:latin typeface="Cambria Math" panose="02040503050406030204" pitchFamily="18" charset="0"/>
                  <a:ea typeface="+mn-ea"/>
                  <a:cs typeface="+mn-cs"/>
                </a:rPr>
                <a:t> - ZBEn</a:t>
              </a:r>
            </a:p>
            <a:p>
              <a:pPr/>
              <a:r>
                <a:rPr lang="en-US" sz="1400" i="0">
                  <a:solidFill>
                    <a:schemeClr val="tx1"/>
                  </a:solidFill>
                  <a:effectLst/>
                  <a:latin typeface="Cambria Math" panose="02040503050406030204" pitchFamily="18" charset="0"/>
                  <a:ea typeface="+mn-ea"/>
                  <a:cs typeface="+mn-cs"/>
                </a:rPr>
                <a:t>𝐼𝐻𝑆(</a:t>
              </a:r>
              <a:r>
                <a:rPr lang="en-US" sz="1400" b="0" i="0">
                  <a:solidFill>
                    <a:schemeClr val="tx1"/>
                  </a:solidFill>
                  <a:effectLst/>
                  <a:latin typeface="Cambria Math" panose="02040503050406030204" pitchFamily="18" charset="0"/>
                  <a:ea typeface="+mn-ea"/>
                  <a:cs typeface="+mn-cs"/>
                </a:rPr>
                <a:t>𝑄)</a:t>
              </a:r>
              <a:r>
                <a:rPr lang="en-US" sz="1400" i="0">
                  <a:solidFill>
                    <a:schemeClr val="tx1"/>
                  </a:solidFill>
                  <a:effectLst/>
                  <a:latin typeface="Cambria Math" panose="02040503050406030204" pitchFamily="18" charset="0"/>
                  <a:ea typeface="+mn-ea"/>
                  <a:cs typeface="+mn-cs"/>
                </a:rPr>
                <a:t>=𝐼𝐻𝑆(𝑄_0 )∗〖(𝑒〗^(−</a:t>
              </a:r>
              <a:r>
                <a:rPr lang="en-US" sz="1400" b="0" i="0">
                  <a:solidFill>
                    <a:schemeClr val="tx1"/>
                  </a:solidFill>
                  <a:effectLst/>
                  <a:latin typeface="Cambria Math" panose="02040503050406030204" pitchFamily="18" charset="0"/>
                  <a:ea typeface="+mn-ea"/>
                  <a:cs typeface="+mn-cs"/>
                </a:rPr>
                <a:t> </a:t>
              </a:r>
              <a:r>
                <a:rPr lang="en-US" sz="1400" i="0">
                  <a:solidFill>
                    <a:schemeClr val="tx1"/>
                  </a:solidFill>
                  <a:effectLst/>
                  <a:latin typeface="Cambria Math" panose="02040503050406030204" pitchFamily="18" charset="0"/>
                  <a:ea typeface="+mn-ea"/>
                  <a:cs typeface="+mn-cs"/>
                </a:rPr>
                <a:t>∝/𝐼𝐻𝑆(𝑄_0 )  𝑄_0</a:t>
              </a:r>
              <a:r>
                <a:rPr lang="en-US" sz="1400" b="0" i="0">
                  <a:solidFill>
                    <a:schemeClr val="tx1"/>
                  </a:solidFill>
                  <a:effectLst/>
                  <a:latin typeface="Cambria Math" panose="02040503050406030204" pitchFamily="18" charset="0"/>
                  <a:ea typeface="+mn-ea"/>
                  <a:cs typeface="+mn-cs"/>
                </a:rPr>
                <a:t> 𝑃)</a:t>
              </a:r>
              <a:r>
                <a:rPr lang="en-US" sz="1400" i="0">
                  <a:solidFill>
                    <a:schemeClr val="tx1"/>
                  </a:solidFill>
                  <a:effectLst/>
                  <a:latin typeface="Cambria Math" panose="02040503050406030204" pitchFamily="18" charset="0"/>
                  <a:ea typeface="+mn-ea"/>
                  <a:cs typeface="+mn-cs"/>
                </a:rPr>
                <a:t>)</a:t>
              </a:r>
              <a:endParaRPr lang="en-US" sz="1400"/>
            </a:p>
          </xdr:txBody>
        </xdr:sp>
      </mc:Fallback>
    </mc:AlternateContent>
    <xdr:clientData/>
  </xdr:oneCellAnchor>
  <xdr:oneCellAnchor>
    <xdr:from>
      <xdr:col>5</xdr:col>
      <xdr:colOff>773429</xdr:colOff>
      <xdr:row>10</xdr:row>
      <xdr:rowOff>146685</xdr:rowOff>
    </xdr:from>
    <xdr:ext cx="4166235" cy="350520"/>
    <mc:AlternateContent xmlns:mc="http://schemas.openxmlformats.org/markup-compatibility/2006" xmlns:a14="http://schemas.microsoft.com/office/drawing/2010/main">
      <mc:Choice Requires="a14">
        <xdr:sp macro="" textlink="">
          <xdr:nvSpPr>
            <xdr:cNvPr id="6" name="TextBox 5">
              <a:extLst>
                <a:ext uri="{FF2B5EF4-FFF2-40B4-BE49-F238E27FC236}">
                  <a16:creationId xmlns:a16="http://schemas.microsoft.com/office/drawing/2014/main" id="{20527C85-D954-4126-B963-FFE631D7C468}"/>
                </a:ext>
              </a:extLst>
            </xdr:cNvPr>
            <xdr:cNvSpPr txBox="1"/>
          </xdr:nvSpPr>
          <xdr:spPr>
            <a:xfrm>
              <a:off x="6785609" y="2927985"/>
              <a:ext cx="4166235" cy="35052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200" i="1">
                  <a:solidFill>
                    <a:schemeClr val="tx1"/>
                  </a:solidFill>
                  <a:effectLst/>
                  <a:latin typeface="Cambria Math" panose="02040503050406030204" pitchFamily="18" charset="0"/>
                  <a:ea typeface="Cambria Math" panose="02040503050406030204" pitchFamily="18" charset="0"/>
                  <a:cs typeface="+mn-cs"/>
                </a:rPr>
                <a:t>Anti-IHS</a:t>
              </a:r>
              <a:r>
                <a:rPr lang="en-US" sz="1400" i="1">
                  <a:solidFill>
                    <a:schemeClr val="tx1"/>
                  </a:solidFill>
                  <a:effectLst/>
                  <a:latin typeface="Cambria Math" panose="02040503050406030204" pitchFamily="18" charset="0"/>
                  <a:ea typeface="Cambria Math" panose="02040503050406030204" pitchFamily="18" charset="0"/>
                  <a:cs typeface="+mn-cs"/>
                </a:rPr>
                <a:t>:  </a:t>
              </a:r>
              <a14:m>
                <m:oMath xmlns:m="http://schemas.openxmlformats.org/officeDocument/2006/math">
                  <m:r>
                    <a:rPr lang="en-US" sz="1400" i="1">
                      <a:solidFill>
                        <a:schemeClr val="tx1"/>
                      </a:solidFill>
                      <a:effectLst/>
                      <a:latin typeface="Cambria Math" panose="02040503050406030204" pitchFamily="18" charset="0"/>
                      <a:ea typeface="+mn-ea"/>
                      <a:cs typeface="+mn-cs"/>
                    </a:rPr>
                    <m:t>𝑋</m:t>
                  </m:r>
                  <m:r>
                    <a:rPr lang="en-US" sz="1400" i="1">
                      <a:solidFill>
                        <a:schemeClr val="tx1"/>
                      </a:solidFill>
                      <a:effectLst/>
                      <a:latin typeface="Cambria Math" panose="02040503050406030204" pitchFamily="18" charset="0"/>
                      <a:ea typeface="+mn-ea"/>
                      <a:cs typeface="+mn-cs"/>
                    </a:rPr>
                    <m:t>= </m:t>
                  </m:r>
                  <m:f>
                    <m:fPr>
                      <m:ctrlPr>
                        <a:rPr lang="en-US" sz="1400" i="1">
                          <a:solidFill>
                            <a:schemeClr val="tx1"/>
                          </a:solidFill>
                          <a:effectLst/>
                          <a:latin typeface="Cambria Math" panose="02040503050406030204" pitchFamily="18" charset="0"/>
                          <a:ea typeface="+mn-ea"/>
                          <a:cs typeface="+mn-cs"/>
                        </a:rPr>
                      </m:ctrlPr>
                    </m:fPr>
                    <m:num>
                      <m:r>
                        <a:rPr lang="en-US" sz="1400" i="1">
                          <a:solidFill>
                            <a:schemeClr val="tx1"/>
                          </a:solidFill>
                          <a:effectLst/>
                          <a:latin typeface="Cambria Math" panose="02040503050406030204" pitchFamily="18" charset="0"/>
                          <a:ea typeface="+mn-ea"/>
                          <a:cs typeface="+mn-cs"/>
                        </a:rPr>
                        <m:t>1</m:t>
                      </m:r>
                    </m:num>
                    <m:den>
                      <m:sSup>
                        <m:sSupPr>
                          <m:ctrlPr>
                            <a:rPr lang="en-US" sz="1400" i="1">
                              <a:solidFill>
                                <a:schemeClr val="tx1"/>
                              </a:solidFill>
                              <a:effectLst/>
                              <a:latin typeface="Cambria Math" panose="02040503050406030204" pitchFamily="18" charset="0"/>
                              <a:ea typeface="+mn-ea"/>
                              <a:cs typeface="+mn-cs"/>
                            </a:rPr>
                          </m:ctrlPr>
                        </m:sSupPr>
                        <m:e>
                          <m:r>
                            <a:rPr lang="en-US" sz="1400" i="1">
                              <a:solidFill>
                                <a:schemeClr val="tx1"/>
                              </a:solidFill>
                              <a:effectLst/>
                              <a:latin typeface="Cambria Math" panose="02040503050406030204" pitchFamily="18" charset="0"/>
                              <a:ea typeface="+mn-ea"/>
                              <a:cs typeface="+mn-cs"/>
                            </a:rPr>
                            <m:t>10</m:t>
                          </m:r>
                        </m:e>
                        <m:sup>
                          <m:r>
                            <a:rPr lang="en-US" sz="1400" i="1">
                              <a:solidFill>
                                <a:schemeClr val="tx1"/>
                              </a:solidFill>
                              <a:effectLst/>
                              <a:latin typeface="Cambria Math" panose="02040503050406030204" pitchFamily="18" charset="0"/>
                              <a:ea typeface="+mn-ea"/>
                              <a:cs typeface="+mn-cs"/>
                            </a:rPr>
                            <m:t>𝑌</m:t>
                          </m:r>
                        </m:sup>
                      </m:sSup>
                    </m:den>
                  </m:f>
                  <m:d>
                    <m:dPr>
                      <m:ctrlPr>
                        <a:rPr lang="en-US" sz="1400" i="1">
                          <a:solidFill>
                            <a:schemeClr val="tx1"/>
                          </a:solidFill>
                          <a:effectLst/>
                          <a:latin typeface="Cambria Math" panose="02040503050406030204" pitchFamily="18" charset="0"/>
                          <a:ea typeface="+mn-ea"/>
                          <a:cs typeface="+mn-cs"/>
                        </a:rPr>
                      </m:ctrlPr>
                    </m:dPr>
                    <m:e>
                      <m:sSup>
                        <m:sSupPr>
                          <m:ctrlPr>
                            <a:rPr lang="en-US" sz="1400" i="1">
                              <a:solidFill>
                                <a:schemeClr val="tx1"/>
                              </a:solidFill>
                              <a:effectLst/>
                              <a:latin typeface="Cambria Math" panose="02040503050406030204" pitchFamily="18" charset="0"/>
                              <a:ea typeface="+mn-ea"/>
                              <a:cs typeface="+mn-cs"/>
                            </a:rPr>
                          </m:ctrlPr>
                        </m:sSupPr>
                        <m:e>
                          <m:r>
                            <a:rPr lang="en-US" sz="1400" i="1">
                              <a:solidFill>
                                <a:schemeClr val="tx1"/>
                              </a:solidFill>
                              <a:effectLst/>
                              <a:latin typeface="Cambria Math" panose="02040503050406030204" pitchFamily="18" charset="0"/>
                              <a:ea typeface="+mn-ea"/>
                              <a:cs typeface="+mn-cs"/>
                            </a:rPr>
                            <m:t>10</m:t>
                          </m:r>
                        </m:e>
                        <m:sup>
                          <m:r>
                            <a:rPr lang="en-US" sz="1400" i="1">
                              <a:solidFill>
                                <a:schemeClr val="tx1"/>
                              </a:solidFill>
                              <a:effectLst/>
                              <a:latin typeface="Cambria Math" panose="02040503050406030204" pitchFamily="18" charset="0"/>
                              <a:ea typeface="+mn-ea"/>
                              <a:cs typeface="+mn-cs"/>
                            </a:rPr>
                            <m:t>2</m:t>
                          </m:r>
                          <m:r>
                            <a:rPr lang="en-US" sz="1400" i="1">
                              <a:solidFill>
                                <a:schemeClr val="tx1"/>
                              </a:solidFill>
                              <a:effectLst/>
                              <a:latin typeface="Cambria Math" panose="02040503050406030204" pitchFamily="18" charset="0"/>
                              <a:ea typeface="+mn-ea"/>
                              <a:cs typeface="+mn-cs"/>
                            </a:rPr>
                            <m:t>𝑌</m:t>
                          </m:r>
                        </m:sup>
                      </m:sSup>
                      <m:r>
                        <a:rPr lang="en-US" sz="1400" i="1">
                          <a:solidFill>
                            <a:schemeClr val="tx1"/>
                          </a:solidFill>
                          <a:effectLst/>
                          <a:latin typeface="Cambria Math" panose="02040503050406030204" pitchFamily="18" charset="0"/>
                          <a:ea typeface="+mn-ea"/>
                          <a:cs typeface="+mn-cs"/>
                        </a:rPr>
                        <m:t>−1</m:t>
                      </m:r>
                    </m:e>
                  </m:d>
                </m:oMath>
              </a14:m>
              <a:endParaRPr lang="en-US" sz="1400"/>
            </a:p>
          </xdr:txBody>
        </xdr:sp>
      </mc:Choice>
      <mc:Fallback xmlns="">
        <xdr:sp macro="" textlink="">
          <xdr:nvSpPr>
            <xdr:cNvPr id="6" name="TextBox 5">
              <a:extLst>
                <a:ext uri="{FF2B5EF4-FFF2-40B4-BE49-F238E27FC236}">
                  <a16:creationId xmlns:a16="http://schemas.microsoft.com/office/drawing/2014/main" id="{20527C85-D954-4126-B963-FFE631D7C468}"/>
                </a:ext>
              </a:extLst>
            </xdr:cNvPr>
            <xdr:cNvSpPr txBox="1"/>
          </xdr:nvSpPr>
          <xdr:spPr>
            <a:xfrm>
              <a:off x="6785609" y="2927985"/>
              <a:ext cx="4166235" cy="35052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200" i="1">
                  <a:solidFill>
                    <a:schemeClr val="tx1"/>
                  </a:solidFill>
                  <a:effectLst/>
                  <a:latin typeface="Cambria Math" panose="02040503050406030204" pitchFamily="18" charset="0"/>
                  <a:ea typeface="Cambria Math" panose="02040503050406030204" pitchFamily="18" charset="0"/>
                  <a:cs typeface="+mn-cs"/>
                </a:rPr>
                <a:t>Anti-IHS</a:t>
              </a:r>
              <a:r>
                <a:rPr lang="en-US" sz="1400" i="1">
                  <a:solidFill>
                    <a:schemeClr val="tx1"/>
                  </a:solidFill>
                  <a:effectLst/>
                  <a:latin typeface="Cambria Math" panose="02040503050406030204" pitchFamily="18" charset="0"/>
                  <a:ea typeface="Cambria Math" panose="02040503050406030204" pitchFamily="18" charset="0"/>
                  <a:cs typeface="+mn-cs"/>
                </a:rPr>
                <a:t>:  </a:t>
              </a:r>
              <a:r>
                <a:rPr lang="en-US" sz="1400" i="0">
                  <a:solidFill>
                    <a:schemeClr val="tx1"/>
                  </a:solidFill>
                  <a:effectLst/>
                  <a:latin typeface="Cambria Math" panose="02040503050406030204" pitchFamily="18" charset="0"/>
                  <a:ea typeface="+mn-ea"/>
                  <a:cs typeface="+mn-cs"/>
                </a:rPr>
                <a:t>𝑋=  1/10^𝑌  (10^2𝑌−1)</a:t>
              </a:r>
              <a:endParaRPr lang="en-US" sz="1400"/>
            </a:p>
          </xdr:txBody>
        </xdr:sp>
      </mc:Fallback>
    </mc:AlternateContent>
    <xdr:clientData/>
  </xdr:oneCellAnchor>
  <xdr:oneCellAnchor>
    <xdr:from>
      <xdr:col>5</xdr:col>
      <xdr:colOff>840105</xdr:colOff>
      <xdr:row>9</xdr:row>
      <xdr:rowOff>17145</xdr:rowOff>
    </xdr:from>
    <xdr:ext cx="4170045" cy="259080"/>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C9F24E62-A6B6-4D71-BD00-46C69C2F6B67}"/>
                </a:ext>
              </a:extLst>
            </xdr:cNvPr>
            <xdr:cNvSpPr txBox="1"/>
          </xdr:nvSpPr>
          <xdr:spPr>
            <a:xfrm>
              <a:off x="6707505" y="2617470"/>
              <a:ext cx="4170045" cy="25908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en-US" sz="1200" i="1">
                  <a:solidFill>
                    <a:schemeClr val="tx1"/>
                  </a:solidFill>
                  <a:effectLst/>
                  <a:latin typeface="Cambria Math" panose="02040503050406030204" pitchFamily="18" charset="0"/>
                  <a:ea typeface="+mn-ea"/>
                  <a:cs typeface="+mn-cs"/>
                </a:rPr>
                <a:t>	IHS Transform: </a:t>
              </a:r>
              <a14:m>
                <m:oMath xmlns:m="http://schemas.openxmlformats.org/officeDocument/2006/math">
                  <m:r>
                    <a:rPr lang="en-US" sz="1200" i="1">
                      <a:solidFill>
                        <a:schemeClr val="tx1"/>
                      </a:solidFill>
                      <a:effectLst/>
                      <a:latin typeface="Cambria Math" panose="02040503050406030204" pitchFamily="18" charset="0"/>
                      <a:ea typeface="+mn-ea"/>
                      <a:cs typeface="+mn-cs"/>
                    </a:rPr>
                    <m:t>𝑌</m:t>
                  </m:r>
                  <m:r>
                    <a:rPr lang="en-US" sz="1200" i="1">
                      <a:solidFill>
                        <a:schemeClr val="tx1"/>
                      </a:solidFill>
                      <a:effectLst/>
                      <a:latin typeface="Cambria Math" panose="02040503050406030204" pitchFamily="18" charset="0"/>
                      <a:ea typeface="+mn-ea"/>
                      <a:cs typeface="+mn-cs"/>
                    </a:rPr>
                    <m:t>= </m:t>
                  </m:r>
                  <m:sSub>
                    <m:sSubPr>
                      <m:ctrlPr>
                        <a:rPr lang="en-US" sz="1200" i="1">
                          <a:solidFill>
                            <a:schemeClr val="tx1"/>
                          </a:solidFill>
                          <a:effectLst/>
                          <a:latin typeface="Cambria Math" panose="02040503050406030204" pitchFamily="18" charset="0"/>
                          <a:ea typeface="+mn-ea"/>
                          <a:cs typeface="+mn-cs"/>
                        </a:rPr>
                      </m:ctrlPr>
                    </m:sSubPr>
                    <m:e>
                      <m:r>
                        <a:rPr lang="en-US" sz="1200" i="1">
                          <a:solidFill>
                            <a:schemeClr val="tx1"/>
                          </a:solidFill>
                          <a:effectLst/>
                          <a:latin typeface="Cambria Math" panose="02040503050406030204" pitchFamily="18" charset="0"/>
                          <a:ea typeface="+mn-ea"/>
                          <a:cs typeface="+mn-cs"/>
                        </a:rPr>
                        <m:t>𝑙𝑜𝑔</m:t>
                      </m:r>
                    </m:e>
                    <m:sub>
                      <m:r>
                        <a:rPr lang="en-US" sz="1200" i="1">
                          <a:solidFill>
                            <a:schemeClr val="tx1"/>
                          </a:solidFill>
                          <a:effectLst/>
                          <a:latin typeface="Cambria Math" panose="02040503050406030204" pitchFamily="18" charset="0"/>
                          <a:ea typeface="+mn-ea"/>
                          <a:cs typeface="+mn-cs"/>
                        </a:rPr>
                        <m:t>10</m:t>
                      </m:r>
                    </m:sub>
                  </m:sSub>
                  <m:d>
                    <m:dPr>
                      <m:ctrlPr>
                        <a:rPr lang="en-US" sz="1200" i="1">
                          <a:solidFill>
                            <a:schemeClr val="tx1"/>
                          </a:solidFill>
                          <a:effectLst/>
                          <a:latin typeface="Cambria Math" panose="02040503050406030204" pitchFamily="18" charset="0"/>
                          <a:ea typeface="+mn-ea"/>
                          <a:cs typeface="+mn-cs"/>
                        </a:rPr>
                      </m:ctrlPr>
                    </m:dPr>
                    <m:e>
                      <m:r>
                        <a:rPr lang="en-US" sz="1200" i="1">
                          <a:solidFill>
                            <a:schemeClr val="tx1"/>
                          </a:solidFill>
                          <a:effectLst/>
                          <a:latin typeface="Cambria Math" panose="02040503050406030204" pitchFamily="18" charset="0"/>
                          <a:ea typeface="+mn-ea"/>
                          <a:cs typeface="+mn-cs"/>
                        </a:rPr>
                        <m:t>.5</m:t>
                      </m:r>
                      <m:r>
                        <a:rPr lang="en-US" sz="1200" i="1">
                          <a:solidFill>
                            <a:schemeClr val="tx1"/>
                          </a:solidFill>
                          <a:effectLst/>
                          <a:latin typeface="Cambria Math" panose="02040503050406030204" pitchFamily="18" charset="0"/>
                          <a:ea typeface="+mn-ea"/>
                          <a:cs typeface="+mn-cs"/>
                        </a:rPr>
                        <m:t>𝑥</m:t>
                      </m:r>
                      <m:r>
                        <a:rPr lang="en-US" sz="1200" i="1">
                          <a:solidFill>
                            <a:schemeClr val="tx1"/>
                          </a:solidFill>
                          <a:effectLst/>
                          <a:latin typeface="Cambria Math" panose="02040503050406030204" pitchFamily="18" charset="0"/>
                          <a:ea typeface="+mn-ea"/>
                          <a:cs typeface="+mn-cs"/>
                        </a:rPr>
                        <m:t>+ </m:t>
                      </m:r>
                      <m:rad>
                        <m:radPr>
                          <m:degHide m:val="on"/>
                          <m:ctrlPr>
                            <a:rPr lang="en-US" sz="1200" i="1">
                              <a:solidFill>
                                <a:schemeClr val="tx1"/>
                              </a:solidFill>
                              <a:effectLst/>
                              <a:latin typeface="Cambria Math" panose="02040503050406030204" pitchFamily="18" charset="0"/>
                              <a:ea typeface="+mn-ea"/>
                              <a:cs typeface="+mn-cs"/>
                            </a:rPr>
                          </m:ctrlPr>
                        </m:radPr>
                        <m:deg/>
                        <m:e>
                          <m:r>
                            <a:rPr lang="en-US" sz="1200" i="1">
                              <a:solidFill>
                                <a:schemeClr val="tx1"/>
                              </a:solidFill>
                              <a:effectLst/>
                              <a:latin typeface="Cambria Math" panose="02040503050406030204" pitchFamily="18" charset="0"/>
                              <a:ea typeface="+mn-ea"/>
                              <a:cs typeface="+mn-cs"/>
                            </a:rPr>
                            <m:t>.25</m:t>
                          </m:r>
                          <m:sSup>
                            <m:sSupPr>
                              <m:ctrlPr>
                                <a:rPr lang="en-US" sz="1200" i="1">
                                  <a:solidFill>
                                    <a:schemeClr val="tx1"/>
                                  </a:solidFill>
                                  <a:effectLst/>
                                  <a:latin typeface="Cambria Math" panose="02040503050406030204" pitchFamily="18" charset="0"/>
                                  <a:ea typeface="+mn-ea"/>
                                  <a:cs typeface="+mn-cs"/>
                                </a:rPr>
                              </m:ctrlPr>
                            </m:sSupPr>
                            <m:e>
                              <m:r>
                                <a:rPr lang="en-US" sz="1200" i="1">
                                  <a:solidFill>
                                    <a:schemeClr val="tx1"/>
                                  </a:solidFill>
                                  <a:effectLst/>
                                  <a:latin typeface="Cambria Math" panose="02040503050406030204" pitchFamily="18" charset="0"/>
                                  <a:ea typeface="+mn-ea"/>
                                  <a:cs typeface="+mn-cs"/>
                                </a:rPr>
                                <m:t>𝑥</m:t>
                              </m:r>
                            </m:e>
                            <m:sup>
                              <m:r>
                                <a:rPr lang="en-US" sz="1200" i="1">
                                  <a:solidFill>
                                    <a:schemeClr val="tx1"/>
                                  </a:solidFill>
                                  <a:effectLst/>
                                  <a:latin typeface="Cambria Math" panose="02040503050406030204" pitchFamily="18" charset="0"/>
                                  <a:ea typeface="+mn-ea"/>
                                  <a:cs typeface="+mn-cs"/>
                                </a:rPr>
                                <m:t>2</m:t>
                              </m:r>
                            </m:sup>
                          </m:sSup>
                          <m:r>
                            <a:rPr lang="en-US" sz="1200" i="1">
                              <a:solidFill>
                                <a:schemeClr val="tx1"/>
                              </a:solidFill>
                              <a:effectLst/>
                              <a:latin typeface="Cambria Math" panose="02040503050406030204" pitchFamily="18" charset="0"/>
                              <a:ea typeface="+mn-ea"/>
                              <a:cs typeface="+mn-cs"/>
                            </a:rPr>
                            <m:t>+1</m:t>
                          </m:r>
                        </m:e>
                      </m:rad>
                    </m:e>
                  </m:d>
                </m:oMath>
              </a14:m>
              <a:endParaRPr lang="en-US" sz="1200"/>
            </a:p>
          </xdr:txBody>
        </xdr:sp>
      </mc:Choice>
      <mc:Fallback xmlns="">
        <xdr:sp macro="" textlink="">
          <xdr:nvSpPr>
            <xdr:cNvPr id="3" name="TextBox 2">
              <a:extLst>
                <a:ext uri="{FF2B5EF4-FFF2-40B4-BE49-F238E27FC236}">
                  <a16:creationId xmlns:a16="http://schemas.microsoft.com/office/drawing/2014/main" id="{C9F24E62-A6B6-4D71-BD00-46C69C2F6B67}"/>
                </a:ext>
              </a:extLst>
            </xdr:cNvPr>
            <xdr:cNvSpPr txBox="1"/>
          </xdr:nvSpPr>
          <xdr:spPr>
            <a:xfrm>
              <a:off x="6707505" y="2617470"/>
              <a:ext cx="4170045" cy="25908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en-US" sz="1200" i="1">
                  <a:solidFill>
                    <a:schemeClr val="tx1"/>
                  </a:solidFill>
                  <a:effectLst/>
                  <a:latin typeface="Cambria Math" panose="02040503050406030204" pitchFamily="18" charset="0"/>
                  <a:ea typeface="+mn-ea"/>
                  <a:cs typeface="+mn-cs"/>
                </a:rPr>
                <a:t>	IHS Transform: </a:t>
              </a:r>
              <a:r>
                <a:rPr lang="en-US" sz="1200" i="0">
                  <a:solidFill>
                    <a:schemeClr val="tx1"/>
                  </a:solidFill>
                  <a:effectLst/>
                  <a:latin typeface="Cambria Math" panose="02040503050406030204" pitchFamily="18" charset="0"/>
                  <a:ea typeface="+mn-ea"/>
                  <a:cs typeface="+mn-cs"/>
                </a:rPr>
                <a:t>𝑌= 〖𝑙𝑜𝑔〗_10 (.5𝑥+ √(.25𝑥^2+1))</a:t>
              </a:r>
              <a:endParaRPr lang="en-US" sz="1200"/>
            </a:p>
          </xdr:txBody>
        </xdr:sp>
      </mc:Fallback>
    </mc:AlternateContent>
    <xdr:clientData/>
  </xdr:oneCellAnchor>
  <xdr:oneCellAnchor>
    <xdr:from>
      <xdr:col>0</xdr:col>
      <xdr:colOff>0</xdr:colOff>
      <xdr:row>13</xdr:row>
      <xdr:rowOff>19050</xdr:rowOff>
    </xdr:from>
    <xdr:ext cx="10410825" cy="4110997"/>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A161FC3C-B374-4114-9352-FFA7843D3579}"/>
                </a:ext>
              </a:extLst>
            </xdr:cNvPr>
            <xdr:cNvSpPr txBox="1"/>
          </xdr:nvSpPr>
          <xdr:spPr>
            <a:xfrm>
              <a:off x="613833" y="3659717"/>
              <a:ext cx="10410825" cy="4110997"/>
            </a:xfrm>
            <a:prstGeom prst="rect">
              <a:avLst/>
            </a:prstGeom>
            <a:ln w="28575"/>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1400" b="1"/>
                <a:t>Note on Elasticity</a:t>
              </a:r>
              <a:r>
                <a:rPr lang="en-US" sz="1400" b="1" baseline="0"/>
                <a:t>:  </a:t>
              </a:r>
              <a:r>
                <a:rPr lang="en-US" sz="1400" baseline="0"/>
                <a:t>In this tool, elasticity is defined in natural units, not IHS units, because IHS is not log-equivalent at all values of Q.  Elasticity in natural units is defined </a:t>
              </a:r>
              <a:r>
                <a:rPr lang="en-US" sz="1400" baseline="0">
                  <a:solidFill>
                    <a:schemeClr val="dk1"/>
                  </a:solidFill>
                  <a:effectLst/>
                  <a:latin typeface="+mn-lt"/>
                  <a:ea typeface="+mn-ea"/>
                  <a:cs typeface="+mn-cs"/>
                </a:rPr>
                <a:t>defined as follows</a:t>
              </a:r>
              <a:r>
                <a:rPr lang="en-US" sz="1400" baseline="0"/>
                <a:t>:</a:t>
              </a:r>
            </a:p>
            <a:p>
              <a:endParaRPr lang="en-US" sz="1400" baseline="0"/>
            </a:p>
            <a:p>
              <a:pPr/>
              <a14:m>
                <m:oMathPara xmlns:m="http://schemas.openxmlformats.org/officeDocument/2006/math">
                  <m:oMathParaPr>
                    <m:jc m:val="centerGroup"/>
                  </m:oMathParaPr>
                  <m:oMath xmlns:m="http://schemas.openxmlformats.org/officeDocument/2006/math">
                    <m:r>
                      <a:rPr lang="en-US" sz="1100" i="1">
                        <a:solidFill>
                          <a:schemeClr val="tx1"/>
                        </a:solidFill>
                        <a:effectLst/>
                        <a:latin typeface="Cambria Math" panose="02040503050406030204" pitchFamily="18" charset="0"/>
                        <a:ea typeface="+mn-ea"/>
                        <a:cs typeface="+mn-cs"/>
                      </a:rPr>
                      <m:t>𝐸𝑙𝑎𝑠𝑡𝑖𝑐𝑖𝑡𝑦</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𝑄</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𝑄</m:t>
                            </m:r>
                          </m:num>
                          <m:den>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𝑄</m:t>
                            </m:r>
                          </m:den>
                        </m:f>
                      </m:num>
                      <m:den>
                        <m:f>
                          <m:fPr>
                            <m:ctrlPr>
                              <a:rPr lang="en-US" sz="110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𝑃</m:t>
                            </m:r>
                            <m:r>
                              <a:rPr lang="en-US" sz="110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𝑃</m:t>
                            </m:r>
                          </m:num>
                          <m:den>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𝑃</m:t>
                            </m:r>
                          </m:den>
                        </m:f>
                      </m:den>
                    </m:f>
                  </m:oMath>
                </m:oMathPara>
              </a14:m>
              <a:endParaRPr lang="en-US" sz="1400"/>
            </a:p>
            <a:p>
              <a:endParaRPr lang="en-US" sz="1400"/>
            </a:p>
            <a:p>
              <a:pPr marL="0" marR="0" lvl="0" indent="0" defTabSz="914400" eaLnBrk="1" fontAlgn="auto" latinLnBrk="0" hangingPunct="1">
                <a:lnSpc>
                  <a:spcPct val="100000"/>
                </a:lnSpc>
                <a:spcBef>
                  <a:spcPts val="0"/>
                </a:spcBef>
                <a:spcAft>
                  <a:spcPts val="0"/>
                </a:spcAft>
                <a:buClrTx/>
                <a:buSzTx/>
                <a:buFontTx/>
                <a:buNone/>
                <a:tabLst/>
                <a:defRPr/>
              </a:pPr>
              <a:r>
                <a:rPr lang="en-US" sz="1400"/>
                <a:t>Note that the smaller the interval between initial and new values, the closer the estimate is to true point elasticity or the first derivative of the demand curve.  The tool </a:t>
              </a:r>
              <a:r>
                <a:rPr lang="en-US" sz="1400" baseline="0"/>
                <a:t>uses an extremely small interval to provide a close approximation to point elasticity.  The tool demonstrates that unit elasticity, or elasticity = -1, </a:t>
              </a:r>
              <a:r>
                <a:rPr lang="en-US" sz="1400" baseline="0">
                  <a:solidFill>
                    <a:schemeClr val="dk1"/>
                  </a:solidFill>
                  <a:effectLst/>
                  <a:latin typeface="+mn-lt"/>
                  <a:ea typeface="+mn-ea"/>
                  <a:cs typeface="+mn-cs"/>
                </a:rPr>
                <a:t>coencides with P</a:t>
              </a:r>
              <a:r>
                <a:rPr lang="en-US" sz="1400" baseline="-25000">
                  <a:solidFill>
                    <a:schemeClr val="dk1"/>
                  </a:solidFill>
                  <a:effectLst/>
                  <a:latin typeface="+mn-lt"/>
                  <a:ea typeface="+mn-ea"/>
                  <a:cs typeface="+mn-cs"/>
                </a:rPr>
                <a:t>max</a:t>
              </a:r>
              <a:r>
                <a:rPr lang="en-US" sz="1100" baseline="0">
                  <a:solidFill>
                    <a:schemeClr val="dk1"/>
                  </a:solidFill>
                  <a:effectLst/>
                  <a:latin typeface="+mn-lt"/>
                  <a:ea typeface="+mn-ea"/>
                  <a:cs typeface="+mn-cs"/>
                </a:rPr>
                <a:t>  </a:t>
              </a:r>
              <a:r>
                <a:rPr lang="en-US" sz="1400" baseline="0">
                  <a:solidFill>
                    <a:schemeClr val="dk1"/>
                  </a:solidFill>
                  <a:effectLst/>
                  <a:latin typeface="+mn-lt"/>
                  <a:ea typeface="+mn-ea"/>
                  <a:cs typeface="+mn-cs"/>
                </a:rPr>
                <a:t>and O</a:t>
              </a:r>
              <a:r>
                <a:rPr lang="en-US" sz="1400" baseline="-25000">
                  <a:solidFill>
                    <a:schemeClr val="dk1"/>
                  </a:solidFill>
                  <a:effectLst/>
                  <a:latin typeface="+mn-lt"/>
                  <a:ea typeface="+mn-ea"/>
                  <a:cs typeface="+mn-cs"/>
                </a:rPr>
                <a:t>max</a:t>
              </a:r>
              <a:r>
                <a:rPr lang="en-US" sz="1400">
                  <a:solidFill>
                    <a:schemeClr val="dk1"/>
                  </a:solidFill>
                  <a:effectLst/>
                  <a:latin typeface="+mn-lt"/>
                  <a:ea typeface="+mn-ea"/>
                  <a:cs typeface="+mn-cs"/>
                </a:rPr>
                <a:t>.</a:t>
              </a:r>
              <a:endParaRPr lang="en-US" sz="1400" baseline="0"/>
            </a:p>
            <a:p>
              <a:endParaRPr lang="en-US" sz="1400"/>
            </a:p>
            <a:p>
              <a:r>
                <a:rPr lang="en-US" sz="1400"/>
                <a:t>When</a:t>
              </a:r>
              <a:r>
                <a:rPr lang="en-US" sz="1400" baseline="0"/>
                <a:t> scaling data in log units, Elasticity may be defined as follows:</a:t>
              </a:r>
            </a:p>
            <a:p>
              <a:endParaRPr lang="en-US" sz="1400" baseline="0"/>
            </a:p>
            <a:p>
              <a:pPr/>
              <a14:m>
                <m:oMathPara xmlns:m="http://schemas.openxmlformats.org/officeDocument/2006/math">
                  <m:oMathParaPr>
                    <m:jc m:val="centerGroup"/>
                  </m:oMathParaPr>
                  <m:oMath xmlns:m="http://schemas.openxmlformats.org/officeDocument/2006/math">
                    <m:r>
                      <a:rPr lang="en-US" sz="1100" i="1">
                        <a:solidFill>
                          <a:schemeClr val="tx1"/>
                        </a:solidFill>
                        <a:effectLst/>
                        <a:latin typeface="Cambria Math" panose="02040503050406030204" pitchFamily="18" charset="0"/>
                        <a:ea typeface="+mn-ea"/>
                        <a:cs typeface="+mn-cs"/>
                      </a:rPr>
                      <m:t>𝐸𝑙𝑎𝑠𝑡𝑖𝑐𝑖𝑡𝑦</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𝑙𝑜𝑔𝑄</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𝑙𝑜𝑔𝑄</m:t>
                        </m:r>
                      </m:num>
                      <m:den>
                        <m:r>
                          <a:rPr lang="en-US" sz="1100" b="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𝑙𝑜𝑔𝑃</m:t>
                        </m:r>
                        <m:r>
                          <a:rPr lang="en-US" sz="110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𝑙𝑜𝑔𝑃</m:t>
                        </m:r>
                      </m:den>
                    </m:f>
                  </m:oMath>
                </m:oMathPara>
              </a14:m>
              <a:endParaRPr lang="en-US" sz="1400"/>
            </a:p>
            <a:p>
              <a:endParaRPr lang="en-US" sz="1400"/>
            </a:p>
            <a:p>
              <a:r>
                <a:rPr lang="en-US" sz="1400"/>
                <a:t>However, since IHS is not log-equivalent across its entire range, especially for values &lt; 10, it is not</a:t>
              </a:r>
              <a:r>
                <a:rPr lang="en-US" sz="1400" baseline="0"/>
                <a:t> appropriate to use this form and replace log with IHS.  However, defining Elasticity in natural units rather than IHS units eliminates that shortcoming.  This method of calculating elasticity is equivalent to calculating elasticity using log conversions of the calculated Q and P,  shown in (K8).</a:t>
              </a:r>
              <a:endParaRPr lang="en-US" sz="1400"/>
            </a:p>
          </xdr:txBody>
        </xdr:sp>
      </mc:Choice>
      <mc:Fallback xmlns="">
        <xdr:sp macro="" textlink="">
          <xdr:nvSpPr>
            <xdr:cNvPr id="8" name="TextBox 7">
              <a:extLst>
                <a:ext uri="{FF2B5EF4-FFF2-40B4-BE49-F238E27FC236}">
                  <a16:creationId xmlns:a16="http://schemas.microsoft.com/office/drawing/2014/main" id="{A161FC3C-B374-4114-9352-FFA7843D3579}"/>
                </a:ext>
              </a:extLst>
            </xdr:cNvPr>
            <xdr:cNvSpPr txBox="1"/>
          </xdr:nvSpPr>
          <xdr:spPr>
            <a:xfrm>
              <a:off x="613833" y="3659717"/>
              <a:ext cx="10410825" cy="4110997"/>
            </a:xfrm>
            <a:prstGeom prst="rect">
              <a:avLst/>
            </a:prstGeom>
            <a:ln w="28575"/>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1400" b="1"/>
                <a:t>Note on Elasticity</a:t>
              </a:r>
              <a:r>
                <a:rPr lang="en-US" sz="1400" b="1" baseline="0"/>
                <a:t>:  </a:t>
              </a:r>
              <a:r>
                <a:rPr lang="en-US" sz="1400" baseline="0"/>
                <a:t>In this tool, elasticity is defined in natural units, not IHS units, because IHS is not log-equivalent at all values of Q.  Elasticity in natural units is defined </a:t>
              </a:r>
              <a:r>
                <a:rPr lang="en-US" sz="1400" baseline="0">
                  <a:solidFill>
                    <a:schemeClr val="dk1"/>
                  </a:solidFill>
                  <a:effectLst/>
                  <a:latin typeface="+mn-lt"/>
                  <a:ea typeface="+mn-ea"/>
                  <a:cs typeface="+mn-cs"/>
                </a:rPr>
                <a:t>defined as follows</a:t>
              </a:r>
              <a:r>
                <a:rPr lang="en-US" sz="1400" baseline="0"/>
                <a:t>:</a:t>
              </a:r>
            </a:p>
            <a:p>
              <a:endParaRPr lang="en-US" sz="1400" baseline="0"/>
            </a:p>
            <a:p>
              <a:pPr/>
              <a:r>
                <a:rPr lang="en-US" sz="1100" i="0">
                  <a:solidFill>
                    <a:schemeClr val="tx1"/>
                  </a:solidFill>
                  <a:effectLst/>
                  <a:latin typeface="Cambria Math" panose="02040503050406030204" pitchFamily="18" charset="0"/>
                  <a:ea typeface="+mn-ea"/>
                  <a:cs typeface="+mn-cs"/>
                </a:rPr>
                <a:t>𝐸𝑙𝑎𝑠𝑡𝑖𝑐𝑖𝑡𝑦=((𝑛𝑒𝑤 𝑄−𝑖𝑛𝑖𝑡𝑖𝑎𝑙 𝑄)/(𝑖𝑛𝑖𝑡𝑖𝑎𝑙 𝑄))/((</a:t>
              </a:r>
              <a:r>
                <a:rPr lang="en-US" sz="1100" b="0" i="0">
                  <a:solidFill>
                    <a:schemeClr val="tx1"/>
                  </a:solidFill>
                  <a:effectLst/>
                  <a:latin typeface="Cambria Math" panose="02040503050406030204" pitchFamily="18" charset="0"/>
                  <a:ea typeface="+mn-ea"/>
                  <a:cs typeface="+mn-cs"/>
                </a:rPr>
                <a:t>𝑛𝑒𝑤</a:t>
              </a:r>
              <a:r>
                <a:rPr lang="en-US" sz="1100" i="0">
                  <a:solidFill>
                    <a:schemeClr val="tx1"/>
                  </a:solidFill>
                  <a:effectLst/>
                  <a:latin typeface="Cambria Math" panose="02040503050406030204" pitchFamily="18" charset="0"/>
                  <a:ea typeface="+mn-ea"/>
                  <a:cs typeface="+mn-cs"/>
                </a:rPr>
                <a:t> 𝑃−</a:t>
              </a:r>
              <a:r>
                <a:rPr lang="en-US" sz="1100" b="0" i="0">
                  <a:solidFill>
                    <a:schemeClr val="tx1"/>
                  </a:solidFill>
                  <a:effectLst/>
                  <a:latin typeface="Cambria Math" panose="02040503050406030204" pitchFamily="18" charset="0"/>
                  <a:ea typeface="+mn-ea"/>
                  <a:cs typeface="+mn-cs"/>
                </a:rPr>
                <a:t>𝑖𝑛𝑖𝑡𝑖𝑎𝑙</a:t>
              </a:r>
              <a:r>
                <a:rPr lang="en-US" sz="1100" i="0">
                  <a:solidFill>
                    <a:schemeClr val="tx1"/>
                  </a:solidFill>
                  <a:effectLst/>
                  <a:latin typeface="Cambria Math" panose="02040503050406030204" pitchFamily="18" charset="0"/>
                  <a:ea typeface="+mn-ea"/>
                  <a:cs typeface="+mn-cs"/>
                </a:rPr>
                <a:t> 𝑃)/(𝑖𝑛𝑖𝑡𝑖𝑎𝑙 𝑃))</a:t>
              </a:r>
              <a:endParaRPr lang="en-US" sz="1400"/>
            </a:p>
            <a:p>
              <a:endParaRPr lang="en-US" sz="1400"/>
            </a:p>
            <a:p>
              <a:pPr marL="0" marR="0" lvl="0" indent="0" defTabSz="914400" eaLnBrk="1" fontAlgn="auto" latinLnBrk="0" hangingPunct="1">
                <a:lnSpc>
                  <a:spcPct val="100000"/>
                </a:lnSpc>
                <a:spcBef>
                  <a:spcPts val="0"/>
                </a:spcBef>
                <a:spcAft>
                  <a:spcPts val="0"/>
                </a:spcAft>
                <a:buClrTx/>
                <a:buSzTx/>
                <a:buFontTx/>
                <a:buNone/>
                <a:tabLst/>
                <a:defRPr/>
              </a:pPr>
              <a:r>
                <a:rPr lang="en-US" sz="1400"/>
                <a:t>Note that the smaller the interval between initial and new values, the closer the estimate is to true point elasticity or the first derivative of the demand curve.  The tool </a:t>
              </a:r>
              <a:r>
                <a:rPr lang="en-US" sz="1400" baseline="0"/>
                <a:t>uses an extremely small interval to provide a close approximation to point elasticity.  The tool demonstrates that unit elasticity, or elasticity = -1, </a:t>
              </a:r>
              <a:r>
                <a:rPr lang="en-US" sz="1400" baseline="0">
                  <a:solidFill>
                    <a:schemeClr val="dk1"/>
                  </a:solidFill>
                  <a:effectLst/>
                  <a:latin typeface="+mn-lt"/>
                  <a:ea typeface="+mn-ea"/>
                  <a:cs typeface="+mn-cs"/>
                </a:rPr>
                <a:t>coencides with P</a:t>
              </a:r>
              <a:r>
                <a:rPr lang="en-US" sz="1400" baseline="-25000">
                  <a:solidFill>
                    <a:schemeClr val="dk1"/>
                  </a:solidFill>
                  <a:effectLst/>
                  <a:latin typeface="+mn-lt"/>
                  <a:ea typeface="+mn-ea"/>
                  <a:cs typeface="+mn-cs"/>
                </a:rPr>
                <a:t>max</a:t>
              </a:r>
              <a:r>
                <a:rPr lang="en-US" sz="1100" baseline="0">
                  <a:solidFill>
                    <a:schemeClr val="dk1"/>
                  </a:solidFill>
                  <a:effectLst/>
                  <a:latin typeface="+mn-lt"/>
                  <a:ea typeface="+mn-ea"/>
                  <a:cs typeface="+mn-cs"/>
                </a:rPr>
                <a:t>  </a:t>
              </a:r>
              <a:r>
                <a:rPr lang="en-US" sz="1400" baseline="0">
                  <a:solidFill>
                    <a:schemeClr val="dk1"/>
                  </a:solidFill>
                  <a:effectLst/>
                  <a:latin typeface="+mn-lt"/>
                  <a:ea typeface="+mn-ea"/>
                  <a:cs typeface="+mn-cs"/>
                </a:rPr>
                <a:t>and O</a:t>
              </a:r>
              <a:r>
                <a:rPr lang="en-US" sz="1400" baseline="-25000">
                  <a:solidFill>
                    <a:schemeClr val="dk1"/>
                  </a:solidFill>
                  <a:effectLst/>
                  <a:latin typeface="+mn-lt"/>
                  <a:ea typeface="+mn-ea"/>
                  <a:cs typeface="+mn-cs"/>
                </a:rPr>
                <a:t>max</a:t>
              </a:r>
              <a:r>
                <a:rPr lang="en-US" sz="1400">
                  <a:solidFill>
                    <a:schemeClr val="dk1"/>
                  </a:solidFill>
                  <a:effectLst/>
                  <a:latin typeface="+mn-lt"/>
                  <a:ea typeface="+mn-ea"/>
                  <a:cs typeface="+mn-cs"/>
                </a:rPr>
                <a:t>.</a:t>
              </a:r>
              <a:endParaRPr lang="en-US" sz="1400" baseline="0"/>
            </a:p>
            <a:p>
              <a:endParaRPr lang="en-US" sz="1400"/>
            </a:p>
            <a:p>
              <a:r>
                <a:rPr lang="en-US" sz="1400"/>
                <a:t>When</a:t>
              </a:r>
              <a:r>
                <a:rPr lang="en-US" sz="1400" baseline="0"/>
                <a:t> scaling data in log units, Elasticity may be defined as follows:</a:t>
              </a:r>
            </a:p>
            <a:p>
              <a:endParaRPr lang="en-US" sz="1400" baseline="0"/>
            </a:p>
            <a:p>
              <a:pPr/>
              <a:r>
                <a:rPr lang="en-US" sz="1100" i="0">
                  <a:solidFill>
                    <a:schemeClr val="tx1"/>
                  </a:solidFill>
                  <a:effectLst/>
                  <a:latin typeface="Cambria Math" panose="02040503050406030204" pitchFamily="18" charset="0"/>
                  <a:ea typeface="+mn-ea"/>
                  <a:cs typeface="+mn-cs"/>
                </a:rPr>
                <a:t>𝐸𝑙𝑎𝑠𝑡𝑖𝑐𝑖𝑡𝑦=(𝑛𝑒𝑤 𝑙𝑜𝑔𝑄−𝑖𝑛𝑖𝑡𝑖𝑎𝑙 𝑙𝑜𝑔𝑄)/(</a:t>
              </a:r>
              <a:r>
                <a:rPr lang="en-US" sz="1100" b="0" i="0">
                  <a:solidFill>
                    <a:schemeClr val="tx1"/>
                  </a:solidFill>
                  <a:effectLst/>
                  <a:latin typeface="Cambria Math" panose="02040503050406030204" pitchFamily="18" charset="0"/>
                  <a:ea typeface="+mn-ea"/>
                  <a:cs typeface="+mn-cs"/>
                </a:rPr>
                <a:t>𝑛𝑒𝑤</a:t>
              </a:r>
              <a:r>
                <a:rPr lang="en-US" sz="1100" i="0">
                  <a:solidFill>
                    <a:schemeClr val="tx1"/>
                  </a:solidFill>
                  <a:effectLst/>
                  <a:latin typeface="Cambria Math" panose="02040503050406030204" pitchFamily="18" charset="0"/>
                  <a:ea typeface="+mn-ea"/>
                  <a:cs typeface="+mn-cs"/>
                </a:rPr>
                <a:t> 𝑙𝑜𝑔𝑃−</a:t>
              </a:r>
              <a:r>
                <a:rPr lang="en-US" sz="1100" b="0" i="0">
                  <a:solidFill>
                    <a:schemeClr val="tx1"/>
                  </a:solidFill>
                  <a:effectLst/>
                  <a:latin typeface="Cambria Math" panose="02040503050406030204" pitchFamily="18" charset="0"/>
                  <a:ea typeface="+mn-ea"/>
                  <a:cs typeface="+mn-cs"/>
                </a:rPr>
                <a:t>𝑖𝑛𝑖𝑡𝑖𝑎𝑙</a:t>
              </a:r>
              <a:r>
                <a:rPr lang="en-US" sz="1100" i="0">
                  <a:solidFill>
                    <a:schemeClr val="tx1"/>
                  </a:solidFill>
                  <a:effectLst/>
                  <a:latin typeface="Cambria Math" panose="02040503050406030204" pitchFamily="18" charset="0"/>
                  <a:ea typeface="+mn-ea"/>
                  <a:cs typeface="+mn-cs"/>
                </a:rPr>
                <a:t> 𝑙𝑜𝑔𝑃)</a:t>
              </a:r>
              <a:endParaRPr lang="en-US" sz="1400"/>
            </a:p>
            <a:p>
              <a:endParaRPr lang="en-US" sz="1400"/>
            </a:p>
            <a:p>
              <a:r>
                <a:rPr lang="en-US" sz="1400"/>
                <a:t>However, since IHS is not log-equivalent across its entire range, especially for values &lt; 10, it is not</a:t>
              </a:r>
              <a:r>
                <a:rPr lang="en-US" sz="1400" baseline="0"/>
                <a:t> appropriate to use this form and replace log with IHS.  However, defining Elasticity in natural units rather than IHS units eliminates that shortcoming.  This method of calculating elasticity is equivalent to calculating elasticity using log conversions of the calculated Q and P,  shown in (K8).</a:t>
              </a:r>
              <a:endParaRPr lang="en-US" sz="1400"/>
            </a:p>
          </xdr:txBody>
        </xdr:sp>
      </mc:Fallback>
    </mc:AlternateContent>
    <xdr:clientData/>
  </xdr:oneCellAnchor>
  <xdr:twoCellAnchor>
    <xdr:from>
      <xdr:col>10</xdr:col>
      <xdr:colOff>80010</xdr:colOff>
      <xdr:row>14</xdr:row>
      <xdr:rowOff>66675</xdr:rowOff>
    </xdr:from>
    <xdr:to>
      <xdr:col>18</xdr:col>
      <xdr:colOff>390525</xdr:colOff>
      <xdr:row>34</xdr:row>
      <xdr:rowOff>95250</xdr:rowOff>
    </xdr:to>
    <xdr:graphicFrame macro="">
      <xdr:nvGraphicFramePr>
        <xdr:cNvPr id="2" name="Chart 1">
          <a:extLst>
            <a:ext uri="{FF2B5EF4-FFF2-40B4-BE49-F238E27FC236}">
              <a16:creationId xmlns:a16="http://schemas.microsoft.com/office/drawing/2014/main" id="{64BDAF2E-5DA5-45D6-9CBA-4B3057D3D99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5</xdr:col>
      <xdr:colOff>74295</xdr:colOff>
      <xdr:row>9</xdr:row>
      <xdr:rowOff>36195</xdr:rowOff>
    </xdr:from>
    <xdr:ext cx="4922520" cy="251460"/>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F7605770-7C7F-4E3D-B525-DCD56A889DD5}"/>
                </a:ext>
              </a:extLst>
            </xdr:cNvPr>
            <xdr:cNvSpPr txBox="1"/>
          </xdr:nvSpPr>
          <xdr:spPr>
            <a:xfrm>
              <a:off x="5979795" y="2817495"/>
              <a:ext cx="4922520" cy="2514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200" i="1">
                  <a:solidFill>
                    <a:schemeClr val="tx1"/>
                  </a:solidFill>
                  <a:effectLst/>
                  <a:latin typeface="Cambria Math" panose="02040503050406030204" pitchFamily="18" charset="0"/>
                  <a:ea typeface="+mn-ea"/>
                  <a:cs typeface="+mn-cs"/>
                </a:rPr>
                <a:t>IHS Transform: </a:t>
              </a:r>
              <a14:m>
                <m:oMath xmlns:m="http://schemas.openxmlformats.org/officeDocument/2006/math">
                  <m:r>
                    <a:rPr lang="en-US" sz="1200" i="1">
                      <a:solidFill>
                        <a:schemeClr val="tx1"/>
                      </a:solidFill>
                      <a:effectLst/>
                      <a:latin typeface="Cambria Math" panose="02040503050406030204" pitchFamily="18" charset="0"/>
                      <a:ea typeface="+mn-ea"/>
                      <a:cs typeface="+mn-cs"/>
                    </a:rPr>
                    <m:t>𝑌</m:t>
                  </m:r>
                  <m:r>
                    <a:rPr lang="en-US" sz="1200" i="1">
                      <a:solidFill>
                        <a:schemeClr val="tx1"/>
                      </a:solidFill>
                      <a:effectLst/>
                      <a:latin typeface="Cambria Math" panose="02040503050406030204" pitchFamily="18" charset="0"/>
                      <a:ea typeface="+mn-ea"/>
                      <a:cs typeface="+mn-cs"/>
                    </a:rPr>
                    <m:t>= </m:t>
                  </m:r>
                  <m:sSub>
                    <m:sSubPr>
                      <m:ctrlPr>
                        <a:rPr lang="en-US" sz="1200" i="1">
                          <a:solidFill>
                            <a:schemeClr val="tx1"/>
                          </a:solidFill>
                          <a:effectLst/>
                          <a:latin typeface="Cambria Math" panose="02040503050406030204" pitchFamily="18" charset="0"/>
                          <a:ea typeface="+mn-ea"/>
                          <a:cs typeface="+mn-cs"/>
                        </a:rPr>
                      </m:ctrlPr>
                    </m:sSubPr>
                    <m:e>
                      <m:r>
                        <a:rPr lang="en-US" sz="1200" i="1">
                          <a:solidFill>
                            <a:schemeClr val="tx1"/>
                          </a:solidFill>
                          <a:effectLst/>
                          <a:latin typeface="Cambria Math" panose="02040503050406030204" pitchFamily="18" charset="0"/>
                          <a:ea typeface="+mn-ea"/>
                          <a:cs typeface="+mn-cs"/>
                        </a:rPr>
                        <m:t>𝑙𝑜𝑔</m:t>
                      </m:r>
                    </m:e>
                    <m:sub>
                      <m:r>
                        <a:rPr lang="en-US" sz="1200" i="1">
                          <a:solidFill>
                            <a:schemeClr val="tx1"/>
                          </a:solidFill>
                          <a:effectLst/>
                          <a:latin typeface="Cambria Math" panose="02040503050406030204" pitchFamily="18" charset="0"/>
                          <a:ea typeface="+mn-ea"/>
                          <a:cs typeface="+mn-cs"/>
                        </a:rPr>
                        <m:t>10</m:t>
                      </m:r>
                    </m:sub>
                  </m:sSub>
                  <m:d>
                    <m:dPr>
                      <m:ctrlPr>
                        <a:rPr lang="en-US" sz="1200" i="1">
                          <a:solidFill>
                            <a:schemeClr val="tx1"/>
                          </a:solidFill>
                          <a:effectLst/>
                          <a:latin typeface="Cambria Math" panose="02040503050406030204" pitchFamily="18" charset="0"/>
                          <a:ea typeface="+mn-ea"/>
                          <a:cs typeface="+mn-cs"/>
                        </a:rPr>
                      </m:ctrlPr>
                    </m:dPr>
                    <m:e>
                      <m:r>
                        <a:rPr lang="en-US" sz="1200" i="1">
                          <a:solidFill>
                            <a:schemeClr val="tx1"/>
                          </a:solidFill>
                          <a:effectLst/>
                          <a:latin typeface="Cambria Math" panose="02040503050406030204" pitchFamily="18" charset="0"/>
                          <a:ea typeface="+mn-ea"/>
                          <a:cs typeface="+mn-cs"/>
                        </a:rPr>
                        <m:t>.5</m:t>
                      </m:r>
                      <m:r>
                        <a:rPr lang="en-US" sz="1200" i="1">
                          <a:solidFill>
                            <a:schemeClr val="tx1"/>
                          </a:solidFill>
                          <a:effectLst/>
                          <a:latin typeface="Cambria Math" panose="02040503050406030204" pitchFamily="18" charset="0"/>
                          <a:ea typeface="+mn-ea"/>
                          <a:cs typeface="+mn-cs"/>
                        </a:rPr>
                        <m:t>𝑥</m:t>
                      </m:r>
                      <m:r>
                        <a:rPr lang="en-US" sz="1200" i="1">
                          <a:solidFill>
                            <a:schemeClr val="tx1"/>
                          </a:solidFill>
                          <a:effectLst/>
                          <a:latin typeface="Cambria Math" panose="02040503050406030204" pitchFamily="18" charset="0"/>
                          <a:ea typeface="+mn-ea"/>
                          <a:cs typeface="+mn-cs"/>
                        </a:rPr>
                        <m:t>+ </m:t>
                      </m:r>
                      <m:rad>
                        <m:radPr>
                          <m:degHide m:val="on"/>
                          <m:ctrlPr>
                            <a:rPr lang="en-US" sz="1200" i="1">
                              <a:solidFill>
                                <a:schemeClr val="tx1"/>
                              </a:solidFill>
                              <a:effectLst/>
                              <a:latin typeface="Cambria Math" panose="02040503050406030204" pitchFamily="18" charset="0"/>
                              <a:ea typeface="+mn-ea"/>
                              <a:cs typeface="+mn-cs"/>
                            </a:rPr>
                          </m:ctrlPr>
                        </m:radPr>
                        <m:deg/>
                        <m:e>
                          <m:r>
                            <a:rPr lang="en-US" sz="1200" i="1">
                              <a:solidFill>
                                <a:schemeClr val="tx1"/>
                              </a:solidFill>
                              <a:effectLst/>
                              <a:latin typeface="Cambria Math" panose="02040503050406030204" pitchFamily="18" charset="0"/>
                              <a:ea typeface="+mn-ea"/>
                              <a:cs typeface="+mn-cs"/>
                            </a:rPr>
                            <m:t>.25</m:t>
                          </m:r>
                          <m:sSup>
                            <m:sSupPr>
                              <m:ctrlPr>
                                <a:rPr lang="en-US" sz="1200" i="1">
                                  <a:solidFill>
                                    <a:schemeClr val="tx1"/>
                                  </a:solidFill>
                                  <a:effectLst/>
                                  <a:latin typeface="Cambria Math" panose="02040503050406030204" pitchFamily="18" charset="0"/>
                                  <a:ea typeface="+mn-ea"/>
                                  <a:cs typeface="+mn-cs"/>
                                </a:rPr>
                              </m:ctrlPr>
                            </m:sSupPr>
                            <m:e>
                              <m:r>
                                <a:rPr lang="en-US" sz="1200" i="1">
                                  <a:solidFill>
                                    <a:schemeClr val="tx1"/>
                                  </a:solidFill>
                                  <a:effectLst/>
                                  <a:latin typeface="Cambria Math" panose="02040503050406030204" pitchFamily="18" charset="0"/>
                                  <a:ea typeface="+mn-ea"/>
                                  <a:cs typeface="+mn-cs"/>
                                </a:rPr>
                                <m:t>𝑥</m:t>
                              </m:r>
                            </m:e>
                            <m:sup>
                              <m:r>
                                <a:rPr lang="en-US" sz="1200" i="1">
                                  <a:solidFill>
                                    <a:schemeClr val="tx1"/>
                                  </a:solidFill>
                                  <a:effectLst/>
                                  <a:latin typeface="Cambria Math" panose="02040503050406030204" pitchFamily="18" charset="0"/>
                                  <a:ea typeface="+mn-ea"/>
                                  <a:cs typeface="+mn-cs"/>
                                </a:rPr>
                                <m:t>2</m:t>
                              </m:r>
                            </m:sup>
                          </m:sSup>
                          <m:r>
                            <a:rPr lang="en-US" sz="1200" i="1">
                              <a:solidFill>
                                <a:schemeClr val="tx1"/>
                              </a:solidFill>
                              <a:effectLst/>
                              <a:latin typeface="Cambria Math" panose="02040503050406030204" pitchFamily="18" charset="0"/>
                              <a:ea typeface="+mn-ea"/>
                              <a:cs typeface="+mn-cs"/>
                            </a:rPr>
                            <m:t>+1</m:t>
                          </m:r>
                        </m:e>
                      </m:rad>
                    </m:e>
                  </m:d>
                </m:oMath>
              </a14:m>
              <a:endParaRPr lang="en-US" sz="1200"/>
            </a:p>
          </xdr:txBody>
        </xdr:sp>
      </mc:Choice>
      <mc:Fallback xmlns="">
        <xdr:sp macro="" textlink="">
          <xdr:nvSpPr>
            <xdr:cNvPr id="2" name="TextBox 1">
              <a:extLst>
                <a:ext uri="{FF2B5EF4-FFF2-40B4-BE49-F238E27FC236}">
                  <a16:creationId xmlns:a16="http://schemas.microsoft.com/office/drawing/2014/main" id="{F7605770-7C7F-4E3D-B525-DCD56A889DD5}"/>
                </a:ext>
              </a:extLst>
            </xdr:cNvPr>
            <xdr:cNvSpPr txBox="1"/>
          </xdr:nvSpPr>
          <xdr:spPr>
            <a:xfrm>
              <a:off x="5979795" y="2817495"/>
              <a:ext cx="4922520" cy="25146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200" i="1">
                  <a:solidFill>
                    <a:schemeClr val="tx1"/>
                  </a:solidFill>
                  <a:effectLst/>
                  <a:latin typeface="Cambria Math" panose="02040503050406030204" pitchFamily="18" charset="0"/>
                  <a:ea typeface="+mn-ea"/>
                  <a:cs typeface="+mn-cs"/>
                </a:rPr>
                <a:t>IHS Transform: </a:t>
              </a:r>
              <a:r>
                <a:rPr lang="en-US" sz="1200" i="0">
                  <a:solidFill>
                    <a:schemeClr val="tx1"/>
                  </a:solidFill>
                  <a:effectLst/>
                  <a:latin typeface="Cambria Math" panose="02040503050406030204" pitchFamily="18" charset="0"/>
                  <a:ea typeface="+mn-ea"/>
                  <a:cs typeface="+mn-cs"/>
                </a:rPr>
                <a:t>𝑌= 〖𝑙𝑜𝑔〗_10 (.5𝑥+ √(.25𝑥^2+1))</a:t>
              </a:r>
              <a:endParaRPr lang="en-US" sz="1200"/>
            </a:p>
          </xdr:txBody>
        </xdr:sp>
      </mc:Fallback>
    </mc:AlternateContent>
    <xdr:clientData/>
  </xdr:oneCellAnchor>
  <xdr:oneCellAnchor>
    <xdr:from>
      <xdr:col>0</xdr:col>
      <xdr:colOff>40003</xdr:colOff>
      <xdr:row>9</xdr:row>
      <xdr:rowOff>62865</xdr:rowOff>
    </xdr:from>
    <xdr:ext cx="4263392" cy="662940"/>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4614983A-D5DB-44B8-810D-B9499A0F2DE6}"/>
                </a:ext>
              </a:extLst>
            </xdr:cNvPr>
            <xdr:cNvSpPr txBox="1"/>
          </xdr:nvSpPr>
          <xdr:spPr>
            <a:xfrm>
              <a:off x="649603" y="2844165"/>
              <a:ext cx="4263392" cy="66294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en-US" sz="1600" i="1">
                  <a:solidFill>
                    <a:schemeClr val="tx1"/>
                  </a:solidFill>
                  <a:effectLst/>
                  <a:latin typeface="Cambria Math" panose="02040503050406030204" pitchFamily="18" charset="0"/>
                  <a:ea typeface="Cambria Math" panose="02040503050406030204" pitchFamily="18" charset="0"/>
                  <a:cs typeface="+mn-cs"/>
                </a:rPr>
                <a:t>Zero Bound Exponential Demand  - ZBE</a:t>
              </a:r>
              <a:endParaRPr lang="en-US" sz="2000" i="1">
                <a:effectLst/>
                <a:latin typeface="Cambria Math" panose="02040503050406030204" pitchFamily="18" charset="0"/>
                <a:ea typeface="Cambria Math" panose="02040503050406030204" pitchFamily="18" charset="0"/>
              </a:endParaRPr>
            </a:p>
            <a:p>
              <a:pPr/>
              <a14:m>
                <m:oMathPara xmlns:m="http://schemas.openxmlformats.org/officeDocument/2006/math">
                  <m:oMathParaPr>
                    <m:jc m:val="centerGroup"/>
                  </m:oMathParaPr>
                  <m:oMath xmlns:m="http://schemas.openxmlformats.org/officeDocument/2006/math">
                    <m:r>
                      <a:rPr lang="en-US" sz="1400" i="1">
                        <a:solidFill>
                          <a:schemeClr val="tx1"/>
                        </a:solidFill>
                        <a:effectLst/>
                        <a:latin typeface="Cambria Math" panose="02040503050406030204" pitchFamily="18" charset="0"/>
                        <a:ea typeface="+mn-ea"/>
                        <a:cs typeface="+mn-cs"/>
                      </a:rPr>
                      <m:t>𝐼𝐻𝑆</m:t>
                    </m:r>
                    <m:d>
                      <m:dPr>
                        <m:ctrlPr>
                          <a:rPr lang="en-US" sz="1400" i="1">
                            <a:solidFill>
                              <a:schemeClr val="tx1"/>
                            </a:solidFill>
                            <a:effectLst/>
                            <a:latin typeface="Cambria Math" panose="02040503050406030204" pitchFamily="18" charset="0"/>
                            <a:ea typeface="+mn-ea"/>
                            <a:cs typeface="+mn-cs"/>
                          </a:rPr>
                        </m:ctrlPr>
                      </m:dPr>
                      <m:e>
                        <m:r>
                          <a:rPr lang="en-US" sz="1400" b="0" i="1">
                            <a:solidFill>
                              <a:schemeClr val="tx1"/>
                            </a:solidFill>
                            <a:effectLst/>
                            <a:latin typeface="Cambria Math" panose="02040503050406030204" pitchFamily="18" charset="0"/>
                            <a:ea typeface="+mn-ea"/>
                            <a:cs typeface="+mn-cs"/>
                          </a:rPr>
                          <m:t>𝑄</m:t>
                        </m:r>
                      </m:e>
                    </m:d>
                    <m:r>
                      <a:rPr lang="en-US" sz="1400" i="1">
                        <a:solidFill>
                          <a:schemeClr val="tx1"/>
                        </a:solidFill>
                        <a:effectLst/>
                        <a:latin typeface="Cambria Math" panose="02040503050406030204" pitchFamily="18" charset="0"/>
                        <a:ea typeface="+mn-ea"/>
                        <a:cs typeface="+mn-cs"/>
                      </a:rPr>
                      <m:t>=</m:t>
                    </m:r>
                    <m:r>
                      <a:rPr lang="en-US" sz="1400" i="1">
                        <a:solidFill>
                          <a:schemeClr val="tx1"/>
                        </a:solidFill>
                        <a:effectLst/>
                        <a:latin typeface="Cambria Math" panose="02040503050406030204" pitchFamily="18" charset="0"/>
                        <a:ea typeface="+mn-ea"/>
                        <a:cs typeface="+mn-cs"/>
                      </a:rPr>
                      <m:t>𝐼𝐻𝑆</m:t>
                    </m:r>
                    <m:d>
                      <m:dPr>
                        <m:ctrlPr>
                          <a:rPr lang="en-US" sz="1400" i="1">
                            <a:solidFill>
                              <a:schemeClr val="tx1"/>
                            </a:solidFill>
                            <a:effectLst/>
                            <a:latin typeface="Cambria Math" panose="02040503050406030204" pitchFamily="18" charset="0"/>
                            <a:ea typeface="+mn-ea"/>
                            <a:cs typeface="+mn-cs"/>
                          </a:rPr>
                        </m:ctrlPr>
                      </m:dPr>
                      <m:e>
                        <m:sSub>
                          <m:sSubPr>
                            <m:ctrlPr>
                              <a:rPr lang="en-US" sz="1400" i="1">
                                <a:solidFill>
                                  <a:schemeClr val="tx1"/>
                                </a:solidFill>
                                <a:effectLst/>
                                <a:latin typeface="Cambria Math" panose="02040503050406030204" pitchFamily="18" charset="0"/>
                                <a:ea typeface="+mn-ea"/>
                                <a:cs typeface="+mn-cs"/>
                              </a:rPr>
                            </m:ctrlPr>
                          </m:sSubPr>
                          <m:e>
                            <m:r>
                              <a:rPr lang="en-US" sz="1400" i="1">
                                <a:solidFill>
                                  <a:schemeClr val="tx1"/>
                                </a:solidFill>
                                <a:effectLst/>
                                <a:latin typeface="Cambria Math" panose="02040503050406030204" pitchFamily="18" charset="0"/>
                                <a:ea typeface="+mn-ea"/>
                                <a:cs typeface="+mn-cs"/>
                              </a:rPr>
                              <m:t>𝑄</m:t>
                            </m:r>
                          </m:e>
                          <m:sub>
                            <m:r>
                              <a:rPr lang="en-US" sz="1400" i="1">
                                <a:solidFill>
                                  <a:schemeClr val="tx1"/>
                                </a:solidFill>
                                <a:effectLst/>
                                <a:latin typeface="Cambria Math" panose="02040503050406030204" pitchFamily="18" charset="0"/>
                                <a:ea typeface="+mn-ea"/>
                                <a:cs typeface="+mn-cs"/>
                              </a:rPr>
                              <m:t>0</m:t>
                            </m:r>
                          </m:sub>
                        </m:sSub>
                      </m:e>
                    </m:d>
                    <m:r>
                      <a:rPr lang="en-US" sz="1400" i="1">
                        <a:solidFill>
                          <a:schemeClr val="tx1"/>
                        </a:solidFill>
                        <a:effectLst/>
                        <a:latin typeface="Cambria Math" panose="02040503050406030204" pitchFamily="18" charset="0"/>
                        <a:ea typeface="+mn-ea"/>
                        <a:cs typeface="+mn-cs"/>
                      </a:rPr>
                      <m:t>∗</m:t>
                    </m:r>
                    <m:sSup>
                      <m:sSupPr>
                        <m:ctrlPr>
                          <a:rPr lang="en-US" sz="1400" i="1">
                            <a:solidFill>
                              <a:schemeClr val="tx1"/>
                            </a:solidFill>
                            <a:effectLst/>
                            <a:latin typeface="Cambria Math" panose="02040503050406030204" pitchFamily="18" charset="0"/>
                            <a:ea typeface="+mn-ea"/>
                            <a:cs typeface="+mn-cs"/>
                          </a:rPr>
                        </m:ctrlPr>
                      </m:sSupPr>
                      <m:e>
                        <m:r>
                          <a:rPr lang="en-US" sz="1400" i="1">
                            <a:solidFill>
                              <a:schemeClr val="tx1"/>
                            </a:solidFill>
                            <a:effectLst/>
                            <a:latin typeface="Cambria Math" panose="02040503050406030204" pitchFamily="18" charset="0"/>
                            <a:ea typeface="+mn-ea"/>
                            <a:cs typeface="+mn-cs"/>
                          </a:rPr>
                          <m:t>(</m:t>
                        </m:r>
                        <m:r>
                          <a:rPr lang="en-US" sz="1400" i="1">
                            <a:solidFill>
                              <a:schemeClr val="tx1"/>
                            </a:solidFill>
                            <a:effectLst/>
                            <a:latin typeface="Cambria Math" panose="02040503050406030204" pitchFamily="18" charset="0"/>
                            <a:ea typeface="+mn-ea"/>
                            <a:cs typeface="+mn-cs"/>
                          </a:rPr>
                          <m:t>𝑒</m:t>
                        </m:r>
                      </m:e>
                      <m:sup>
                        <m:r>
                          <a:rPr lang="en-US" sz="1400" i="1">
                            <a:solidFill>
                              <a:schemeClr val="tx1"/>
                            </a:solidFill>
                            <a:effectLst/>
                            <a:latin typeface="Cambria Math" panose="02040503050406030204" pitchFamily="18" charset="0"/>
                            <a:ea typeface="+mn-ea"/>
                            <a:cs typeface="+mn-cs"/>
                          </a:rPr>
                          <m:t>−</m:t>
                        </m:r>
                        <m:r>
                          <m:rPr>
                            <m:sty m:val="p"/>
                          </m:rPr>
                          <a:rPr lang="el-GR" sz="1400" i="1">
                            <a:solidFill>
                              <a:schemeClr val="tx1"/>
                            </a:solidFill>
                            <a:effectLst/>
                            <a:latin typeface="Cambria Math" panose="02040503050406030204" pitchFamily="18" charset="0"/>
                            <a:ea typeface="+mn-ea"/>
                            <a:cs typeface="+mn-cs"/>
                          </a:rPr>
                          <m:t>α</m:t>
                        </m:r>
                        <m:sSub>
                          <m:sSubPr>
                            <m:ctrlPr>
                              <a:rPr lang="en-US" sz="1400" i="1">
                                <a:solidFill>
                                  <a:schemeClr val="tx1"/>
                                </a:solidFill>
                                <a:effectLst/>
                                <a:latin typeface="Cambria Math" panose="02040503050406030204" pitchFamily="18" charset="0"/>
                                <a:ea typeface="+mn-ea"/>
                                <a:cs typeface="+mn-cs"/>
                              </a:rPr>
                            </m:ctrlPr>
                          </m:sSubPr>
                          <m:e>
                            <m:r>
                              <a:rPr lang="en-US" sz="1400" i="1">
                                <a:solidFill>
                                  <a:schemeClr val="tx1"/>
                                </a:solidFill>
                                <a:effectLst/>
                                <a:latin typeface="Cambria Math" panose="02040503050406030204" pitchFamily="18" charset="0"/>
                                <a:ea typeface="+mn-ea"/>
                                <a:cs typeface="+mn-cs"/>
                              </a:rPr>
                              <m:t>𝑄</m:t>
                            </m:r>
                          </m:e>
                          <m:sub>
                            <m:r>
                              <a:rPr lang="en-US" sz="1400" i="1">
                                <a:solidFill>
                                  <a:schemeClr val="tx1"/>
                                </a:solidFill>
                                <a:effectLst/>
                                <a:latin typeface="Cambria Math" panose="02040503050406030204" pitchFamily="18" charset="0"/>
                                <a:ea typeface="+mn-ea"/>
                                <a:cs typeface="+mn-cs"/>
                              </a:rPr>
                              <m:t>0</m:t>
                            </m:r>
                          </m:sub>
                        </m:sSub>
                        <m:r>
                          <a:rPr lang="en-US" sz="1400" b="0" i="1">
                            <a:solidFill>
                              <a:schemeClr val="tx1"/>
                            </a:solidFill>
                            <a:effectLst/>
                            <a:latin typeface="Cambria Math" panose="02040503050406030204" pitchFamily="18" charset="0"/>
                            <a:ea typeface="+mn-ea"/>
                            <a:cs typeface="+mn-cs"/>
                          </a:rPr>
                          <m:t>𝑃</m:t>
                        </m:r>
                      </m:sup>
                    </m:sSup>
                    <m:r>
                      <a:rPr lang="en-US" sz="1400" i="1">
                        <a:solidFill>
                          <a:schemeClr val="tx1"/>
                        </a:solidFill>
                        <a:effectLst/>
                        <a:latin typeface="Cambria Math" panose="02040503050406030204" pitchFamily="18" charset="0"/>
                        <a:ea typeface="+mn-ea"/>
                        <a:cs typeface="+mn-cs"/>
                      </a:rPr>
                      <m:t>)</m:t>
                    </m:r>
                  </m:oMath>
                </m:oMathPara>
              </a14:m>
              <a:endParaRPr lang="en-US" sz="1400"/>
            </a:p>
          </xdr:txBody>
        </xdr:sp>
      </mc:Choice>
      <mc:Fallback xmlns="">
        <xdr:sp macro="" textlink="">
          <xdr:nvSpPr>
            <xdr:cNvPr id="3" name="TextBox 2">
              <a:extLst>
                <a:ext uri="{FF2B5EF4-FFF2-40B4-BE49-F238E27FC236}">
                  <a16:creationId xmlns:a16="http://schemas.microsoft.com/office/drawing/2014/main" id="{4614983A-D5DB-44B8-810D-B9499A0F2DE6}"/>
                </a:ext>
              </a:extLst>
            </xdr:cNvPr>
            <xdr:cNvSpPr txBox="1"/>
          </xdr:nvSpPr>
          <xdr:spPr>
            <a:xfrm>
              <a:off x="649603" y="2844165"/>
              <a:ext cx="4263392" cy="66294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en-US" sz="1600" i="1">
                  <a:solidFill>
                    <a:schemeClr val="tx1"/>
                  </a:solidFill>
                  <a:effectLst/>
                  <a:latin typeface="Cambria Math" panose="02040503050406030204" pitchFamily="18" charset="0"/>
                  <a:ea typeface="Cambria Math" panose="02040503050406030204" pitchFamily="18" charset="0"/>
                  <a:cs typeface="+mn-cs"/>
                </a:rPr>
                <a:t>Zero Bound Exponential Demand  - ZBE</a:t>
              </a:r>
              <a:endParaRPr lang="en-US" sz="2000" i="1">
                <a:effectLst/>
                <a:latin typeface="Cambria Math" panose="02040503050406030204" pitchFamily="18" charset="0"/>
                <a:ea typeface="Cambria Math" panose="02040503050406030204" pitchFamily="18" charset="0"/>
              </a:endParaRPr>
            </a:p>
            <a:p>
              <a:pPr/>
              <a:r>
                <a:rPr lang="en-US" sz="1400" i="0">
                  <a:solidFill>
                    <a:schemeClr val="tx1"/>
                  </a:solidFill>
                  <a:effectLst/>
                  <a:latin typeface="Cambria Math" panose="02040503050406030204" pitchFamily="18" charset="0"/>
                  <a:ea typeface="+mn-ea"/>
                  <a:cs typeface="+mn-cs"/>
                </a:rPr>
                <a:t>𝐼𝐻𝑆(</a:t>
              </a:r>
              <a:r>
                <a:rPr lang="en-US" sz="1400" b="0" i="0">
                  <a:solidFill>
                    <a:schemeClr val="tx1"/>
                  </a:solidFill>
                  <a:effectLst/>
                  <a:latin typeface="Cambria Math" panose="02040503050406030204" pitchFamily="18" charset="0"/>
                  <a:ea typeface="+mn-ea"/>
                  <a:cs typeface="+mn-cs"/>
                </a:rPr>
                <a:t>𝑄)</a:t>
              </a:r>
              <a:r>
                <a:rPr lang="en-US" sz="1400" i="0">
                  <a:solidFill>
                    <a:schemeClr val="tx1"/>
                  </a:solidFill>
                  <a:effectLst/>
                  <a:latin typeface="Cambria Math" panose="02040503050406030204" pitchFamily="18" charset="0"/>
                  <a:ea typeface="+mn-ea"/>
                  <a:cs typeface="+mn-cs"/>
                </a:rPr>
                <a:t>=𝐼𝐻𝑆(𝑄_0 )∗〖(𝑒〗^(−</a:t>
              </a:r>
              <a:r>
                <a:rPr lang="el-GR" sz="1400" i="0">
                  <a:solidFill>
                    <a:schemeClr val="tx1"/>
                  </a:solidFill>
                  <a:effectLst/>
                  <a:latin typeface="Cambria Math" panose="02040503050406030204" pitchFamily="18" charset="0"/>
                  <a:ea typeface="+mn-ea"/>
                  <a:cs typeface="+mn-cs"/>
                </a:rPr>
                <a:t>α</a:t>
              </a:r>
              <a:r>
                <a:rPr lang="en-US" sz="1400" i="0">
                  <a:solidFill>
                    <a:schemeClr val="tx1"/>
                  </a:solidFill>
                  <a:effectLst/>
                  <a:latin typeface="Cambria Math" panose="02040503050406030204" pitchFamily="18" charset="0"/>
                  <a:ea typeface="+mn-ea"/>
                  <a:cs typeface="+mn-cs"/>
                </a:rPr>
                <a:t>𝑄_0</a:t>
              </a:r>
              <a:r>
                <a:rPr lang="en-US" sz="1400" b="0" i="0">
                  <a:solidFill>
                    <a:schemeClr val="tx1"/>
                  </a:solidFill>
                  <a:effectLst/>
                  <a:latin typeface="Cambria Math" panose="02040503050406030204" pitchFamily="18" charset="0"/>
                  <a:ea typeface="+mn-ea"/>
                  <a:cs typeface="+mn-cs"/>
                </a:rPr>
                <a:t> 𝑃)</a:t>
              </a:r>
              <a:r>
                <a:rPr lang="en-US" sz="1400" i="0">
                  <a:solidFill>
                    <a:schemeClr val="tx1"/>
                  </a:solidFill>
                  <a:effectLst/>
                  <a:latin typeface="Cambria Math" panose="02040503050406030204" pitchFamily="18" charset="0"/>
                  <a:ea typeface="+mn-ea"/>
                  <a:cs typeface="+mn-cs"/>
                </a:rPr>
                <a:t>)</a:t>
              </a:r>
              <a:endParaRPr lang="en-US" sz="1400"/>
            </a:p>
          </xdr:txBody>
        </xdr:sp>
      </mc:Fallback>
    </mc:AlternateContent>
    <xdr:clientData/>
  </xdr:oneCellAnchor>
  <xdr:oneCellAnchor>
    <xdr:from>
      <xdr:col>5</xdr:col>
      <xdr:colOff>127635</xdr:colOff>
      <xdr:row>10</xdr:row>
      <xdr:rowOff>135255</xdr:rowOff>
    </xdr:from>
    <xdr:ext cx="4880610" cy="358140"/>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D5A76A9C-73EF-4612-8F7D-5880050C92E9}"/>
                </a:ext>
              </a:extLst>
            </xdr:cNvPr>
            <xdr:cNvSpPr txBox="1"/>
          </xdr:nvSpPr>
          <xdr:spPr>
            <a:xfrm>
              <a:off x="6033135" y="3107055"/>
              <a:ext cx="4880610" cy="35814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200" i="1">
                  <a:solidFill>
                    <a:schemeClr val="tx1"/>
                  </a:solidFill>
                  <a:effectLst/>
                  <a:latin typeface="Cambria Math" panose="02040503050406030204" pitchFamily="18" charset="0"/>
                  <a:ea typeface="Cambria Math" panose="02040503050406030204" pitchFamily="18" charset="0"/>
                  <a:cs typeface="+mn-cs"/>
                </a:rPr>
                <a:t>Anti-IHS</a:t>
              </a:r>
              <a:r>
                <a:rPr lang="en-US" sz="1400" i="1">
                  <a:solidFill>
                    <a:schemeClr val="tx1"/>
                  </a:solidFill>
                  <a:effectLst/>
                  <a:latin typeface="Cambria Math" panose="02040503050406030204" pitchFamily="18" charset="0"/>
                  <a:ea typeface="Cambria Math" panose="02040503050406030204" pitchFamily="18" charset="0"/>
                  <a:cs typeface="+mn-cs"/>
                </a:rPr>
                <a:t>:  </a:t>
              </a:r>
              <a14:m>
                <m:oMath xmlns:m="http://schemas.openxmlformats.org/officeDocument/2006/math">
                  <m:r>
                    <a:rPr lang="en-US" sz="1400" i="1">
                      <a:solidFill>
                        <a:schemeClr val="tx1"/>
                      </a:solidFill>
                      <a:effectLst/>
                      <a:latin typeface="Cambria Math" panose="02040503050406030204" pitchFamily="18" charset="0"/>
                      <a:ea typeface="+mn-ea"/>
                      <a:cs typeface="+mn-cs"/>
                    </a:rPr>
                    <m:t>𝑋</m:t>
                  </m:r>
                  <m:r>
                    <a:rPr lang="en-US" sz="1400" i="1">
                      <a:solidFill>
                        <a:schemeClr val="tx1"/>
                      </a:solidFill>
                      <a:effectLst/>
                      <a:latin typeface="Cambria Math" panose="02040503050406030204" pitchFamily="18" charset="0"/>
                      <a:ea typeface="+mn-ea"/>
                      <a:cs typeface="+mn-cs"/>
                    </a:rPr>
                    <m:t>= </m:t>
                  </m:r>
                  <m:f>
                    <m:fPr>
                      <m:ctrlPr>
                        <a:rPr lang="en-US" sz="1400" i="1">
                          <a:solidFill>
                            <a:schemeClr val="tx1"/>
                          </a:solidFill>
                          <a:effectLst/>
                          <a:latin typeface="Cambria Math" panose="02040503050406030204" pitchFamily="18" charset="0"/>
                          <a:ea typeface="+mn-ea"/>
                          <a:cs typeface="+mn-cs"/>
                        </a:rPr>
                      </m:ctrlPr>
                    </m:fPr>
                    <m:num>
                      <m:r>
                        <a:rPr lang="en-US" sz="1400" i="1">
                          <a:solidFill>
                            <a:schemeClr val="tx1"/>
                          </a:solidFill>
                          <a:effectLst/>
                          <a:latin typeface="Cambria Math" panose="02040503050406030204" pitchFamily="18" charset="0"/>
                          <a:ea typeface="+mn-ea"/>
                          <a:cs typeface="+mn-cs"/>
                        </a:rPr>
                        <m:t>1</m:t>
                      </m:r>
                    </m:num>
                    <m:den>
                      <m:sSup>
                        <m:sSupPr>
                          <m:ctrlPr>
                            <a:rPr lang="en-US" sz="1400" i="1">
                              <a:solidFill>
                                <a:schemeClr val="tx1"/>
                              </a:solidFill>
                              <a:effectLst/>
                              <a:latin typeface="Cambria Math" panose="02040503050406030204" pitchFamily="18" charset="0"/>
                              <a:ea typeface="+mn-ea"/>
                              <a:cs typeface="+mn-cs"/>
                            </a:rPr>
                          </m:ctrlPr>
                        </m:sSupPr>
                        <m:e>
                          <m:r>
                            <a:rPr lang="en-US" sz="1400" i="1">
                              <a:solidFill>
                                <a:schemeClr val="tx1"/>
                              </a:solidFill>
                              <a:effectLst/>
                              <a:latin typeface="Cambria Math" panose="02040503050406030204" pitchFamily="18" charset="0"/>
                              <a:ea typeface="+mn-ea"/>
                              <a:cs typeface="+mn-cs"/>
                            </a:rPr>
                            <m:t>10</m:t>
                          </m:r>
                        </m:e>
                        <m:sup>
                          <m:r>
                            <a:rPr lang="en-US" sz="1400" i="1">
                              <a:solidFill>
                                <a:schemeClr val="tx1"/>
                              </a:solidFill>
                              <a:effectLst/>
                              <a:latin typeface="Cambria Math" panose="02040503050406030204" pitchFamily="18" charset="0"/>
                              <a:ea typeface="+mn-ea"/>
                              <a:cs typeface="+mn-cs"/>
                            </a:rPr>
                            <m:t>𝑌</m:t>
                          </m:r>
                        </m:sup>
                      </m:sSup>
                    </m:den>
                  </m:f>
                  <m:d>
                    <m:dPr>
                      <m:ctrlPr>
                        <a:rPr lang="en-US" sz="1400" i="1">
                          <a:solidFill>
                            <a:schemeClr val="tx1"/>
                          </a:solidFill>
                          <a:effectLst/>
                          <a:latin typeface="Cambria Math" panose="02040503050406030204" pitchFamily="18" charset="0"/>
                          <a:ea typeface="+mn-ea"/>
                          <a:cs typeface="+mn-cs"/>
                        </a:rPr>
                      </m:ctrlPr>
                    </m:dPr>
                    <m:e>
                      <m:sSup>
                        <m:sSupPr>
                          <m:ctrlPr>
                            <a:rPr lang="en-US" sz="1400" i="1">
                              <a:solidFill>
                                <a:schemeClr val="tx1"/>
                              </a:solidFill>
                              <a:effectLst/>
                              <a:latin typeface="Cambria Math" panose="02040503050406030204" pitchFamily="18" charset="0"/>
                              <a:ea typeface="+mn-ea"/>
                              <a:cs typeface="+mn-cs"/>
                            </a:rPr>
                          </m:ctrlPr>
                        </m:sSupPr>
                        <m:e>
                          <m:r>
                            <a:rPr lang="en-US" sz="1400" i="1">
                              <a:solidFill>
                                <a:schemeClr val="tx1"/>
                              </a:solidFill>
                              <a:effectLst/>
                              <a:latin typeface="Cambria Math" panose="02040503050406030204" pitchFamily="18" charset="0"/>
                              <a:ea typeface="+mn-ea"/>
                              <a:cs typeface="+mn-cs"/>
                            </a:rPr>
                            <m:t>10</m:t>
                          </m:r>
                        </m:e>
                        <m:sup>
                          <m:r>
                            <a:rPr lang="en-US" sz="1400" i="1">
                              <a:solidFill>
                                <a:schemeClr val="tx1"/>
                              </a:solidFill>
                              <a:effectLst/>
                              <a:latin typeface="Cambria Math" panose="02040503050406030204" pitchFamily="18" charset="0"/>
                              <a:ea typeface="+mn-ea"/>
                              <a:cs typeface="+mn-cs"/>
                            </a:rPr>
                            <m:t>2</m:t>
                          </m:r>
                          <m:r>
                            <a:rPr lang="en-US" sz="1400" i="1">
                              <a:solidFill>
                                <a:schemeClr val="tx1"/>
                              </a:solidFill>
                              <a:effectLst/>
                              <a:latin typeface="Cambria Math" panose="02040503050406030204" pitchFamily="18" charset="0"/>
                              <a:ea typeface="+mn-ea"/>
                              <a:cs typeface="+mn-cs"/>
                            </a:rPr>
                            <m:t>𝑌</m:t>
                          </m:r>
                        </m:sup>
                      </m:sSup>
                      <m:r>
                        <a:rPr lang="en-US" sz="1400" i="1">
                          <a:solidFill>
                            <a:schemeClr val="tx1"/>
                          </a:solidFill>
                          <a:effectLst/>
                          <a:latin typeface="Cambria Math" panose="02040503050406030204" pitchFamily="18" charset="0"/>
                          <a:ea typeface="+mn-ea"/>
                          <a:cs typeface="+mn-cs"/>
                        </a:rPr>
                        <m:t>−1</m:t>
                      </m:r>
                    </m:e>
                  </m:d>
                </m:oMath>
              </a14:m>
              <a:endParaRPr lang="en-US" sz="1400"/>
            </a:p>
          </xdr:txBody>
        </xdr:sp>
      </mc:Choice>
      <mc:Fallback xmlns="">
        <xdr:sp macro="" textlink="">
          <xdr:nvSpPr>
            <xdr:cNvPr id="4" name="TextBox 3">
              <a:extLst>
                <a:ext uri="{FF2B5EF4-FFF2-40B4-BE49-F238E27FC236}">
                  <a16:creationId xmlns:a16="http://schemas.microsoft.com/office/drawing/2014/main" id="{D5A76A9C-73EF-4612-8F7D-5880050C92E9}"/>
                </a:ext>
              </a:extLst>
            </xdr:cNvPr>
            <xdr:cNvSpPr txBox="1"/>
          </xdr:nvSpPr>
          <xdr:spPr>
            <a:xfrm>
              <a:off x="6033135" y="3107055"/>
              <a:ext cx="4880610" cy="35814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en-US" sz="1200" i="1">
                  <a:solidFill>
                    <a:schemeClr val="tx1"/>
                  </a:solidFill>
                  <a:effectLst/>
                  <a:latin typeface="Cambria Math" panose="02040503050406030204" pitchFamily="18" charset="0"/>
                  <a:ea typeface="Cambria Math" panose="02040503050406030204" pitchFamily="18" charset="0"/>
                  <a:cs typeface="+mn-cs"/>
                </a:rPr>
                <a:t>Anti-IHS</a:t>
              </a:r>
              <a:r>
                <a:rPr lang="en-US" sz="1400" i="1">
                  <a:solidFill>
                    <a:schemeClr val="tx1"/>
                  </a:solidFill>
                  <a:effectLst/>
                  <a:latin typeface="Cambria Math" panose="02040503050406030204" pitchFamily="18" charset="0"/>
                  <a:ea typeface="Cambria Math" panose="02040503050406030204" pitchFamily="18" charset="0"/>
                  <a:cs typeface="+mn-cs"/>
                </a:rPr>
                <a:t>:  </a:t>
              </a:r>
              <a:r>
                <a:rPr lang="en-US" sz="1400" i="0">
                  <a:solidFill>
                    <a:schemeClr val="tx1"/>
                  </a:solidFill>
                  <a:effectLst/>
                  <a:latin typeface="Cambria Math" panose="02040503050406030204" pitchFamily="18" charset="0"/>
                  <a:ea typeface="+mn-ea"/>
                  <a:cs typeface="+mn-cs"/>
                </a:rPr>
                <a:t>𝑋=  1/10^𝑌  (10^2𝑌−1)</a:t>
              </a:r>
              <a:endParaRPr lang="en-US" sz="1400"/>
            </a:p>
          </xdr:txBody>
        </xdr:sp>
      </mc:Fallback>
    </mc:AlternateContent>
    <xdr:clientData/>
  </xdr:oneCellAnchor>
  <xdr:oneCellAnchor>
    <xdr:from>
      <xdr:col>0</xdr:col>
      <xdr:colOff>0</xdr:colOff>
      <xdr:row>13</xdr:row>
      <xdr:rowOff>9525</xdr:rowOff>
    </xdr:from>
    <xdr:ext cx="10391775" cy="3891835"/>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BFAD66A7-66CC-46BE-88B9-DD31D33BCB46}"/>
                </a:ext>
              </a:extLst>
            </xdr:cNvPr>
            <xdr:cNvSpPr txBox="1"/>
          </xdr:nvSpPr>
          <xdr:spPr>
            <a:xfrm>
              <a:off x="609600" y="3667125"/>
              <a:ext cx="10391775" cy="3891835"/>
            </a:xfrm>
            <a:prstGeom prst="rect">
              <a:avLst/>
            </a:prstGeom>
            <a:ln w="28575"/>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1400" b="1"/>
                <a:t>Note on Elasticity</a:t>
              </a:r>
              <a:r>
                <a:rPr lang="en-US" sz="1400" b="1" baseline="0"/>
                <a:t>:  </a:t>
              </a:r>
              <a:r>
                <a:rPr lang="en-US" sz="1400" baseline="0">
                  <a:solidFill>
                    <a:schemeClr val="dk1"/>
                  </a:solidFill>
                  <a:effectLst/>
                  <a:latin typeface="+mn-lt"/>
                  <a:ea typeface="+mn-ea"/>
                  <a:cs typeface="+mn-cs"/>
                </a:rPr>
                <a:t>In this tool, elasticity is defined in natural units, not IHS units, because IHS is not log-equivalent at all values of Q.  Elasticity in natural units is defined as follows:</a:t>
              </a:r>
              <a:endParaRPr lang="en-US" sz="1400">
                <a:effectLst/>
              </a:endParaRPr>
            </a:p>
            <a:p>
              <a:pPr/>
              <a14:m>
                <m:oMathPara xmlns:m="http://schemas.openxmlformats.org/officeDocument/2006/math">
                  <m:oMathParaPr>
                    <m:jc m:val="centerGroup"/>
                  </m:oMathParaPr>
                  <m:oMath xmlns:m="http://schemas.openxmlformats.org/officeDocument/2006/math">
                    <m:r>
                      <a:rPr lang="en-US" sz="1100" i="1">
                        <a:solidFill>
                          <a:schemeClr val="tx1"/>
                        </a:solidFill>
                        <a:effectLst/>
                        <a:latin typeface="Cambria Math" panose="02040503050406030204" pitchFamily="18" charset="0"/>
                        <a:ea typeface="+mn-ea"/>
                        <a:cs typeface="+mn-cs"/>
                      </a:rPr>
                      <m:t>𝐸𝑙𝑎𝑠𝑡𝑖𝑐𝑖𝑡𝑦</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𝑄</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𝑄</m:t>
                            </m:r>
                          </m:num>
                          <m:den>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𝑄</m:t>
                            </m:r>
                          </m:den>
                        </m:f>
                      </m:num>
                      <m:den>
                        <m:f>
                          <m:fPr>
                            <m:ctrlPr>
                              <a:rPr lang="en-US" sz="110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𝑃</m:t>
                            </m:r>
                            <m:r>
                              <a:rPr lang="en-US" sz="110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𝑃</m:t>
                            </m:r>
                          </m:num>
                          <m:den>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𝑃</m:t>
                            </m:r>
                          </m:den>
                        </m:f>
                      </m:den>
                    </m:f>
                  </m:oMath>
                </m:oMathPara>
              </a14:m>
              <a:endParaRPr lang="en-US" sz="1400"/>
            </a:p>
            <a:p>
              <a:endParaRPr lang="en-US" sz="1400"/>
            </a:p>
            <a:p>
              <a:pPr marL="0" marR="0" lvl="0" indent="0" defTabSz="914400" eaLnBrk="1" fontAlgn="auto" latinLnBrk="0" hangingPunct="1">
                <a:lnSpc>
                  <a:spcPct val="100000"/>
                </a:lnSpc>
                <a:spcBef>
                  <a:spcPts val="0"/>
                </a:spcBef>
                <a:spcAft>
                  <a:spcPts val="0"/>
                </a:spcAft>
                <a:buClrTx/>
                <a:buSzTx/>
                <a:buFontTx/>
                <a:buNone/>
                <a:tabLst/>
                <a:defRPr/>
              </a:pPr>
              <a:r>
                <a:rPr lang="en-US" sz="1400"/>
                <a:t>Note that the smaller the interval between initial and new values, the closer the estimate is to true point elasticity or the first derivative of the </a:t>
              </a:r>
              <a:r>
                <a:rPr lang="en-US" sz="1400">
                  <a:solidFill>
                    <a:schemeClr val="dk1"/>
                  </a:solidFill>
                  <a:latin typeface="+mn-lt"/>
                  <a:ea typeface="+mn-ea"/>
                  <a:cs typeface="+mn-cs"/>
                </a:rPr>
                <a:t>demand curve.  The tool uses an extremely small interval to provide a close approximation to point elasticity.  The tool demonstrates that unit elasticity, or elasticity = -1, coencides with P</a:t>
              </a:r>
              <a:r>
                <a:rPr lang="en-US" sz="1400" baseline="-25000">
                  <a:solidFill>
                    <a:schemeClr val="dk1"/>
                  </a:solidFill>
                  <a:latin typeface="+mn-lt"/>
                  <a:ea typeface="+mn-ea"/>
                  <a:cs typeface="+mn-cs"/>
                </a:rPr>
                <a:t>max</a:t>
              </a:r>
              <a:r>
                <a:rPr lang="en-US" sz="1400" baseline="0">
                  <a:solidFill>
                    <a:schemeClr val="dk1"/>
                  </a:solidFill>
                  <a:latin typeface="+mn-lt"/>
                  <a:ea typeface="+mn-ea"/>
                  <a:cs typeface="+mn-cs"/>
                </a:rPr>
                <a:t> and O</a:t>
              </a:r>
              <a:r>
                <a:rPr lang="en-US" sz="1400" baseline="-25000">
                  <a:solidFill>
                    <a:schemeClr val="dk1"/>
                  </a:solidFill>
                  <a:latin typeface="+mn-lt"/>
                  <a:ea typeface="+mn-ea"/>
                  <a:cs typeface="+mn-cs"/>
                </a:rPr>
                <a:t>max</a:t>
              </a:r>
              <a:r>
                <a:rPr lang="en-US" sz="1400">
                  <a:solidFill>
                    <a:schemeClr val="dk1"/>
                  </a:solidFill>
                  <a:latin typeface="+mn-lt"/>
                  <a:ea typeface="+mn-ea"/>
                  <a:cs typeface="+mn-cs"/>
                </a:rPr>
                <a:t>.</a:t>
              </a:r>
            </a:p>
            <a:p>
              <a:endParaRPr lang="en-US" sz="1400"/>
            </a:p>
            <a:p>
              <a:r>
                <a:rPr lang="en-US" sz="1400"/>
                <a:t>When</a:t>
              </a:r>
              <a:r>
                <a:rPr lang="en-US" sz="1400" baseline="0"/>
                <a:t> scaling data in log units, Elasticity may be defined as follows:</a:t>
              </a:r>
            </a:p>
            <a:p>
              <a:endParaRPr lang="en-US" sz="1400" baseline="0"/>
            </a:p>
            <a:p>
              <a:pPr/>
              <a14:m>
                <m:oMathPara xmlns:m="http://schemas.openxmlformats.org/officeDocument/2006/math">
                  <m:oMathParaPr>
                    <m:jc m:val="centerGroup"/>
                  </m:oMathParaPr>
                  <m:oMath xmlns:m="http://schemas.openxmlformats.org/officeDocument/2006/math">
                    <m:r>
                      <a:rPr lang="en-US" sz="1100" i="1">
                        <a:solidFill>
                          <a:schemeClr val="tx1"/>
                        </a:solidFill>
                        <a:effectLst/>
                        <a:latin typeface="Cambria Math" panose="02040503050406030204" pitchFamily="18" charset="0"/>
                        <a:ea typeface="+mn-ea"/>
                        <a:cs typeface="+mn-cs"/>
                      </a:rPr>
                      <m:t>𝐸𝑙𝑎𝑠𝑡𝑖𝑐𝑖𝑡𝑦</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𝑙𝑜𝑔𝑄</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𝑙𝑜𝑔𝑄</m:t>
                        </m:r>
                      </m:num>
                      <m:den>
                        <m:r>
                          <a:rPr lang="en-US" sz="1100" b="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𝑙𝑜𝑔𝑃</m:t>
                        </m:r>
                        <m:r>
                          <a:rPr lang="en-US" sz="110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𝑙𝑜𝑔𝑃</m:t>
                        </m:r>
                      </m:den>
                    </m:f>
                  </m:oMath>
                </m:oMathPara>
              </a14:m>
              <a:endParaRPr lang="en-US" sz="1400"/>
            </a:p>
            <a:p>
              <a:endParaRPr lang="en-US" sz="1400"/>
            </a:p>
            <a:p>
              <a:r>
                <a:rPr lang="en-US" sz="1400"/>
                <a:t>However, since IHS is not log-equivalent across its entire range, especially for values &lt; 10, it is not</a:t>
              </a:r>
              <a:r>
                <a:rPr lang="en-US" sz="1400" baseline="0"/>
                <a:t> appropriate to use this form and replace log with IHS.  However, defining Elasticity in natural units rather than IHS units eliminates that </a:t>
              </a:r>
              <a:r>
                <a:rPr lang="en-US" sz="1400" baseline="0">
                  <a:solidFill>
                    <a:schemeClr val="dk1"/>
                  </a:solidFill>
                  <a:latin typeface="+mn-lt"/>
                  <a:ea typeface="+mn-ea"/>
                  <a:cs typeface="+mn-cs"/>
                </a:rPr>
                <a:t>shortcoming.  This method of calculating elasticity is equivalent to calculating elasticity using log conversions of the calculated Q and P, shown in (K8).</a:t>
              </a:r>
            </a:p>
          </xdr:txBody>
        </xdr:sp>
      </mc:Choice>
      <mc:Fallback xmlns="">
        <xdr:sp macro="" textlink="">
          <xdr:nvSpPr>
            <xdr:cNvPr id="5" name="TextBox 4">
              <a:extLst>
                <a:ext uri="{FF2B5EF4-FFF2-40B4-BE49-F238E27FC236}">
                  <a16:creationId xmlns:a16="http://schemas.microsoft.com/office/drawing/2014/main" id="{BFAD66A7-66CC-46BE-88B9-DD31D33BCB46}"/>
                </a:ext>
              </a:extLst>
            </xdr:cNvPr>
            <xdr:cNvSpPr txBox="1"/>
          </xdr:nvSpPr>
          <xdr:spPr>
            <a:xfrm>
              <a:off x="609600" y="3667125"/>
              <a:ext cx="10391775" cy="3891835"/>
            </a:xfrm>
            <a:prstGeom prst="rect">
              <a:avLst/>
            </a:prstGeom>
            <a:ln w="28575"/>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1400" b="1"/>
                <a:t>Note on Elasticity</a:t>
              </a:r>
              <a:r>
                <a:rPr lang="en-US" sz="1400" b="1" baseline="0"/>
                <a:t>:  </a:t>
              </a:r>
              <a:r>
                <a:rPr lang="en-US" sz="1400" baseline="0">
                  <a:solidFill>
                    <a:schemeClr val="dk1"/>
                  </a:solidFill>
                  <a:effectLst/>
                  <a:latin typeface="+mn-lt"/>
                  <a:ea typeface="+mn-ea"/>
                  <a:cs typeface="+mn-cs"/>
                </a:rPr>
                <a:t>In this tool, elasticity is defined in natural units, not IHS units, because IHS is not log-equivalent at all values of Q.  Elasticity in natural units is defined as follows:</a:t>
              </a:r>
              <a:endParaRPr lang="en-US" sz="1400">
                <a:effectLst/>
              </a:endParaRPr>
            </a:p>
            <a:p>
              <a:pPr/>
              <a:r>
                <a:rPr lang="en-US" sz="1100" i="0">
                  <a:solidFill>
                    <a:schemeClr val="tx1"/>
                  </a:solidFill>
                  <a:effectLst/>
                  <a:latin typeface="Cambria Math" panose="02040503050406030204" pitchFamily="18" charset="0"/>
                  <a:ea typeface="+mn-ea"/>
                  <a:cs typeface="+mn-cs"/>
                </a:rPr>
                <a:t>𝐸𝑙𝑎𝑠𝑡𝑖𝑐𝑖𝑡𝑦=((𝑛𝑒𝑤 𝑄−𝑖𝑛𝑖𝑡𝑖𝑎𝑙 𝑄)/(𝑖𝑛𝑖𝑡𝑖𝑎𝑙 𝑄))/((</a:t>
              </a:r>
              <a:r>
                <a:rPr lang="en-US" sz="1100" b="0" i="0">
                  <a:solidFill>
                    <a:schemeClr val="tx1"/>
                  </a:solidFill>
                  <a:effectLst/>
                  <a:latin typeface="Cambria Math" panose="02040503050406030204" pitchFamily="18" charset="0"/>
                  <a:ea typeface="+mn-ea"/>
                  <a:cs typeface="+mn-cs"/>
                </a:rPr>
                <a:t>𝑛𝑒𝑤</a:t>
              </a:r>
              <a:r>
                <a:rPr lang="en-US" sz="1100" i="0">
                  <a:solidFill>
                    <a:schemeClr val="tx1"/>
                  </a:solidFill>
                  <a:effectLst/>
                  <a:latin typeface="Cambria Math" panose="02040503050406030204" pitchFamily="18" charset="0"/>
                  <a:ea typeface="+mn-ea"/>
                  <a:cs typeface="+mn-cs"/>
                </a:rPr>
                <a:t> 𝑃−</a:t>
              </a:r>
              <a:r>
                <a:rPr lang="en-US" sz="1100" b="0" i="0">
                  <a:solidFill>
                    <a:schemeClr val="tx1"/>
                  </a:solidFill>
                  <a:effectLst/>
                  <a:latin typeface="Cambria Math" panose="02040503050406030204" pitchFamily="18" charset="0"/>
                  <a:ea typeface="+mn-ea"/>
                  <a:cs typeface="+mn-cs"/>
                </a:rPr>
                <a:t>𝑖𝑛𝑖𝑡𝑖𝑎𝑙</a:t>
              </a:r>
              <a:r>
                <a:rPr lang="en-US" sz="1100" i="0">
                  <a:solidFill>
                    <a:schemeClr val="tx1"/>
                  </a:solidFill>
                  <a:effectLst/>
                  <a:latin typeface="Cambria Math" panose="02040503050406030204" pitchFamily="18" charset="0"/>
                  <a:ea typeface="+mn-ea"/>
                  <a:cs typeface="+mn-cs"/>
                </a:rPr>
                <a:t> 𝑃)/(𝑖𝑛𝑖𝑡𝑖𝑎𝑙 𝑃))</a:t>
              </a:r>
              <a:endParaRPr lang="en-US" sz="1400"/>
            </a:p>
            <a:p>
              <a:endParaRPr lang="en-US" sz="1400"/>
            </a:p>
            <a:p>
              <a:pPr marL="0" marR="0" lvl="0" indent="0" defTabSz="914400" eaLnBrk="1" fontAlgn="auto" latinLnBrk="0" hangingPunct="1">
                <a:lnSpc>
                  <a:spcPct val="100000"/>
                </a:lnSpc>
                <a:spcBef>
                  <a:spcPts val="0"/>
                </a:spcBef>
                <a:spcAft>
                  <a:spcPts val="0"/>
                </a:spcAft>
                <a:buClrTx/>
                <a:buSzTx/>
                <a:buFontTx/>
                <a:buNone/>
                <a:tabLst/>
                <a:defRPr/>
              </a:pPr>
              <a:r>
                <a:rPr lang="en-US" sz="1400"/>
                <a:t>Note that the smaller the interval between initial and new values, the closer the estimate is to true point elasticity or the first derivative of the </a:t>
              </a:r>
              <a:r>
                <a:rPr lang="en-US" sz="1400">
                  <a:solidFill>
                    <a:schemeClr val="dk1"/>
                  </a:solidFill>
                  <a:latin typeface="+mn-lt"/>
                  <a:ea typeface="+mn-ea"/>
                  <a:cs typeface="+mn-cs"/>
                </a:rPr>
                <a:t>demand curve.  The tool uses an extremely small interval to provide a close approximation to point elasticity.  The tool demonstrates that unit elasticity, or elasticity = -1, coencides with P</a:t>
              </a:r>
              <a:r>
                <a:rPr lang="en-US" sz="1400" baseline="-25000">
                  <a:solidFill>
                    <a:schemeClr val="dk1"/>
                  </a:solidFill>
                  <a:latin typeface="+mn-lt"/>
                  <a:ea typeface="+mn-ea"/>
                  <a:cs typeface="+mn-cs"/>
                </a:rPr>
                <a:t>max</a:t>
              </a:r>
              <a:r>
                <a:rPr lang="en-US" sz="1400" baseline="0">
                  <a:solidFill>
                    <a:schemeClr val="dk1"/>
                  </a:solidFill>
                  <a:latin typeface="+mn-lt"/>
                  <a:ea typeface="+mn-ea"/>
                  <a:cs typeface="+mn-cs"/>
                </a:rPr>
                <a:t> and O</a:t>
              </a:r>
              <a:r>
                <a:rPr lang="en-US" sz="1400" baseline="-25000">
                  <a:solidFill>
                    <a:schemeClr val="dk1"/>
                  </a:solidFill>
                  <a:latin typeface="+mn-lt"/>
                  <a:ea typeface="+mn-ea"/>
                  <a:cs typeface="+mn-cs"/>
                </a:rPr>
                <a:t>max</a:t>
              </a:r>
              <a:r>
                <a:rPr lang="en-US" sz="1400">
                  <a:solidFill>
                    <a:schemeClr val="dk1"/>
                  </a:solidFill>
                  <a:latin typeface="+mn-lt"/>
                  <a:ea typeface="+mn-ea"/>
                  <a:cs typeface="+mn-cs"/>
                </a:rPr>
                <a:t>.</a:t>
              </a:r>
            </a:p>
            <a:p>
              <a:endParaRPr lang="en-US" sz="1400"/>
            </a:p>
            <a:p>
              <a:r>
                <a:rPr lang="en-US" sz="1400"/>
                <a:t>When</a:t>
              </a:r>
              <a:r>
                <a:rPr lang="en-US" sz="1400" baseline="0"/>
                <a:t> scaling data in log units, Elasticity may be defined as follows:</a:t>
              </a:r>
            </a:p>
            <a:p>
              <a:endParaRPr lang="en-US" sz="1400" baseline="0"/>
            </a:p>
            <a:p>
              <a:pPr/>
              <a:r>
                <a:rPr lang="en-US" sz="1100" i="0">
                  <a:solidFill>
                    <a:schemeClr val="tx1"/>
                  </a:solidFill>
                  <a:effectLst/>
                  <a:latin typeface="Cambria Math" panose="02040503050406030204" pitchFamily="18" charset="0"/>
                  <a:ea typeface="+mn-ea"/>
                  <a:cs typeface="+mn-cs"/>
                </a:rPr>
                <a:t>𝐸𝑙𝑎𝑠𝑡𝑖𝑐𝑖𝑡𝑦=(𝑛𝑒𝑤 𝑙𝑜𝑔𝑄−𝑖𝑛𝑖𝑡𝑖𝑎𝑙 𝑙𝑜𝑔𝑄)/(</a:t>
              </a:r>
              <a:r>
                <a:rPr lang="en-US" sz="1100" b="0" i="0">
                  <a:solidFill>
                    <a:schemeClr val="tx1"/>
                  </a:solidFill>
                  <a:effectLst/>
                  <a:latin typeface="Cambria Math" panose="02040503050406030204" pitchFamily="18" charset="0"/>
                  <a:ea typeface="+mn-ea"/>
                  <a:cs typeface="+mn-cs"/>
                </a:rPr>
                <a:t>𝑛𝑒𝑤</a:t>
              </a:r>
              <a:r>
                <a:rPr lang="en-US" sz="1100" i="0">
                  <a:solidFill>
                    <a:schemeClr val="tx1"/>
                  </a:solidFill>
                  <a:effectLst/>
                  <a:latin typeface="Cambria Math" panose="02040503050406030204" pitchFamily="18" charset="0"/>
                  <a:ea typeface="+mn-ea"/>
                  <a:cs typeface="+mn-cs"/>
                </a:rPr>
                <a:t> 𝑙𝑜𝑔𝑃−</a:t>
              </a:r>
              <a:r>
                <a:rPr lang="en-US" sz="1100" b="0" i="0">
                  <a:solidFill>
                    <a:schemeClr val="tx1"/>
                  </a:solidFill>
                  <a:effectLst/>
                  <a:latin typeface="Cambria Math" panose="02040503050406030204" pitchFamily="18" charset="0"/>
                  <a:ea typeface="+mn-ea"/>
                  <a:cs typeface="+mn-cs"/>
                </a:rPr>
                <a:t>𝑖𝑛𝑖𝑡𝑖𝑎𝑙</a:t>
              </a:r>
              <a:r>
                <a:rPr lang="en-US" sz="1100" i="0">
                  <a:solidFill>
                    <a:schemeClr val="tx1"/>
                  </a:solidFill>
                  <a:effectLst/>
                  <a:latin typeface="Cambria Math" panose="02040503050406030204" pitchFamily="18" charset="0"/>
                  <a:ea typeface="+mn-ea"/>
                  <a:cs typeface="+mn-cs"/>
                </a:rPr>
                <a:t> 𝑙𝑜𝑔𝑃)</a:t>
              </a:r>
              <a:endParaRPr lang="en-US" sz="1400"/>
            </a:p>
            <a:p>
              <a:endParaRPr lang="en-US" sz="1400"/>
            </a:p>
            <a:p>
              <a:r>
                <a:rPr lang="en-US" sz="1400"/>
                <a:t>However, since IHS is not log-equivalent across its entire range, especially for values &lt; 10, it is not</a:t>
              </a:r>
              <a:r>
                <a:rPr lang="en-US" sz="1400" baseline="0"/>
                <a:t> appropriate to use this form and replace log with IHS.  However, defining Elasticity in natural units rather than IHS units eliminates that </a:t>
              </a:r>
              <a:r>
                <a:rPr lang="en-US" sz="1400" baseline="0">
                  <a:solidFill>
                    <a:schemeClr val="dk1"/>
                  </a:solidFill>
                  <a:latin typeface="+mn-lt"/>
                  <a:ea typeface="+mn-ea"/>
                  <a:cs typeface="+mn-cs"/>
                </a:rPr>
                <a:t>shortcoming.  This method of calculating elasticity is equivalent to calculating elasticity using log conversions of the calculated Q and P, shown in (K8).</a:t>
              </a:r>
            </a:p>
          </xdr:txBody>
        </xdr:sp>
      </mc:Fallback>
    </mc:AlternateContent>
    <xdr:clientData/>
  </xdr:oneCellAnchor>
  <xdr:twoCellAnchor>
    <xdr:from>
      <xdr:col>10</xdr:col>
      <xdr:colOff>53340</xdr:colOff>
      <xdr:row>14</xdr:row>
      <xdr:rowOff>62865</xdr:rowOff>
    </xdr:from>
    <xdr:to>
      <xdr:col>18</xdr:col>
      <xdr:colOff>487680</xdr:colOff>
      <xdr:row>33</xdr:row>
      <xdr:rowOff>84666</xdr:rowOff>
    </xdr:to>
    <xdr:graphicFrame macro="">
      <xdr:nvGraphicFramePr>
        <xdr:cNvPr id="6" name="Chart 5">
          <a:extLst>
            <a:ext uri="{FF2B5EF4-FFF2-40B4-BE49-F238E27FC236}">
              <a16:creationId xmlns:a16="http://schemas.microsoft.com/office/drawing/2014/main" id="{1A431FE3-7409-4044-8884-E0673D8BDA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oneCellAnchor>
    <xdr:from>
      <xdr:col>0</xdr:col>
      <xdr:colOff>114300</xdr:colOff>
      <xdr:row>8</xdr:row>
      <xdr:rowOff>60960</xdr:rowOff>
    </xdr:from>
    <xdr:ext cx="9753600" cy="816515"/>
    <xdr:sp macro="" textlink="">
      <xdr:nvSpPr>
        <xdr:cNvPr id="5" name="TextBox 4">
          <a:extLst>
            <a:ext uri="{FF2B5EF4-FFF2-40B4-BE49-F238E27FC236}">
              <a16:creationId xmlns:a16="http://schemas.microsoft.com/office/drawing/2014/main" id="{E6D0DBB2-6174-4749-B607-0269E7010759}"/>
            </a:ext>
          </a:extLst>
        </xdr:cNvPr>
        <xdr:cNvSpPr txBox="1"/>
      </xdr:nvSpPr>
      <xdr:spPr>
        <a:xfrm>
          <a:off x="723900" y="2518410"/>
          <a:ext cx="9753600" cy="816515"/>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noAutofit/>
        </a:bodyPr>
        <a:lstStyle/>
        <a:p>
          <a:r>
            <a:rPr lang="en-US" sz="1800" i="1">
              <a:latin typeface="Cambria Math" panose="02040503050406030204" pitchFamily="18" charset="0"/>
              <a:ea typeface="Cambria Math" panose="02040503050406030204" pitchFamily="18" charset="0"/>
            </a:rPr>
            <a:t>    Exponential</a:t>
          </a:r>
          <a:r>
            <a:rPr lang="en-US" sz="1800" i="1" baseline="0">
              <a:latin typeface="Cambria Math" panose="02040503050406030204" pitchFamily="18" charset="0"/>
              <a:ea typeface="Cambria Math" panose="02040503050406030204" pitchFamily="18" charset="0"/>
            </a:rPr>
            <a:t> Demand</a:t>
          </a:r>
        </a:p>
        <a:p>
          <a:r>
            <a:rPr lang="en-US" sz="1400" i="1">
              <a:latin typeface="Cambria Math" panose="02040503050406030204" pitchFamily="18" charset="0"/>
              <a:ea typeface="Cambria Math" panose="02040503050406030204" pitchFamily="18" charset="0"/>
            </a:rPr>
            <a:t>	</a:t>
          </a:r>
          <a:r>
            <a:rPr lang="en-US" sz="1600" i="1">
              <a:latin typeface="Cambria Math" panose="02040503050406030204" pitchFamily="18" charset="0"/>
              <a:ea typeface="Cambria Math" panose="02040503050406030204" pitchFamily="18" charset="0"/>
            </a:rPr>
            <a:t>log(Q)=log(Q</a:t>
          </a:r>
          <a:r>
            <a:rPr lang="en-US" sz="1600" i="1" baseline="-25000">
              <a:latin typeface="Cambria Math" panose="02040503050406030204" pitchFamily="18" charset="0"/>
              <a:ea typeface="Cambria Math" panose="02040503050406030204" pitchFamily="18" charset="0"/>
            </a:rPr>
            <a:t>0</a:t>
          </a:r>
          <a:r>
            <a:rPr lang="en-US" sz="1600" i="1">
              <a:latin typeface="Cambria Math" panose="02040503050406030204" pitchFamily="18" charset="0"/>
              <a:ea typeface="Cambria Math" panose="02040503050406030204" pitchFamily="18" charset="0"/>
            </a:rPr>
            <a:t>)+k(e </a:t>
          </a:r>
          <a:r>
            <a:rPr lang="en-US" sz="1600" i="1" baseline="30000">
              <a:latin typeface="Cambria Math" panose="02040503050406030204" pitchFamily="18" charset="0"/>
              <a:ea typeface="Cambria Math" panose="02040503050406030204" pitchFamily="18" charset="0"/>
            </a:rPr>
            <a:t>(-</a:t>
          </a:r>
          <a:r>
            <a:rPr lang="el-GR" sz="1600" i="1" baseline="30000">
              <a:latin typeface="Cambria Math" panose="02040503050406030204" pitchFamily="18" charset="0"/>
              <a:ea typeface="Cambria Math" panose="02040503050406030204" pitchFamily="18" charset="0"/>
            </a:rPr>
            <a:t>α</a:t>
          </a:r>
          <a:r>
            <a:rPr lang="en-US" sz="1600" i="1" baseline="30000">
              <a:latin typeface="Cambria Math" panose="02040503050406030204" pitchFamily="18" charset="0"/>
              <a:ea typeface="Cambria Math" panose="02040503050406030204" pitchFamily="18" charset="0"/>
            </a:rPr>
            <a:t> * Q0 * P)</a:t>
          </a:r>
          <a:r>
            <a:rPr lang="en-US" sz="1600" i="1">
              <a:latin typeface="Cambria Math" panose="02040503050406030204" pitchFamily="18" charset="0"/>
              <a:ea typeface="Cambria Math" panose="02040503050406030204" pitchFamily="18" charset="0"/>
            </a:rPr>
            <a:t>-1)                           O</a:t>
          </a:r>
          <a:r>
            <a:rPr lang="en-US" sz="1600" i="1" baseline="-25000">
              <a:latin typeface="Cambria Math" panose="02040503050406030204" pitchFamily="18" charset="0"/>
              <a:ea typeface="Cambria Math" panose="02040503050406030204" pitchFamily="18" charset="0"/>
            </a:rPr>
            <a:t>max </a:t>
          </a:r>
          <a:r>
            <a:rPr lang="en-US" sz="1600" i="1" baseline="0">
              <a:latin typeface="Cambria Math" panose="02040503050406030204" pitchFamily="18" charset="0"/>
              <a:ea typeface="Cambria Math" panose="02040503050406030204" pitchFamily="18" charset="0"/>
            </a:rPr>
            <a:t>= Q at P</a:t>
          </a:r>
          <a:r>
            <a:rPr lang="en-US" sz="1600" i="1" baseline="-25000">
              <a:latin typeface="Cambria Math" panose="02040503050406030204" pitchFamily="18" charset="0"/>
              <a:ea typeface="Cambria Math" panose="02040503050406030204" pitchFamily="18" charset="0"/>
            </a:rPr>
            <a:t>max</a:t>
          </a:r>
          <a:r>
            <a:rPr lang="en-US" sz="1600" i="1" baseline="0">
              <a:latin typeface="Cambria Math" panose="02040503050406030204" pitchFamily="18" charset="0"/>
              <a:ea typeface="Cambria Math" panose="02040503050406030204" pitchFamily="18" charset="0"/>
            </a:rPr>
            <a:t> * P</a:t>
          </a:r>
          <a:r>
            <a:rPr lang="en-US" sz="1600" i="1" baseline="-25000">
              <a:latin typeface="Cambria Math" panose="02040503050406030204" pitchFamily="18" charset="0"/>
              <a:ea typeface="Cambria Math" panose="02040503050406030204" pitchFamily="18" charset="0"/>
            </a:rPr>
            <a:t>max</a:t>
          </a:r>
          <a:endParaRPr lang="en-US" sz="1400" i="1" baseline="-25000">
            <a:latin typeface="Cambria Math" panose="02040503050406030204" pitchFamily="18" charset="0"/>
            <a:ea typeface="Cambria Math" panose="02040503050406030204" pitchFamily="18" charset="0"/>
          </a:endParaRPr>
        </a:p>
      </xdr:txBody>
    </xdr:sp>
    <xdr:clientData/>
  </xdr:oneCellAnchor>
  <xdr:oneCellAnchor>
    <xdr:from>
      <xdr:col>0</xdr:col>
      <xdr:colOff>0</xdr:colOff>
      <xdr:row>13</xdr:row>
      <xdr:rowOff>9525</xdr:rowOff>
    </xdr:from>
    <xdr:ext cx="10391775" cy="3672672"/>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84C898E1-9CC6-482B-9617-C62ABCF19128}"/>
                </a:ext>
              </a:extLst>
            </xdr:cNvPr>
            <xdr:cNvSpPr txBox="1"/>
          </xdr:nvSpPr>
          <xdr:spPr>
            <a:xfrm>
              <a:off x="613833" y="3417358"/>
              <a:ext cx="10391775" cy="3672672"/>
            </a:xfrm>
            <a:prstGeom prst="rect">
              <a:avLst/>
            </a:prstGeom>
            <a:ln w="28575"/>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1400" b="1"/>
                <a:t>Note on Elasticity</a:t>
              </a:r>
              <a:r>
                <a:rPr lang="en-US" sz="1400" b="1" baseline="0"/>
                <a:t>:  </a:t>
              </a:r>
              <a:r>
                <a:rPr lang="en-US" sz="1400" baseline="0"/>
                <a:t>In this tool, elasticity is defined in natural units.  It can be defined as the following, with Q and P in natural units:</a:t>
              </a:r>
            </a:p>
            <a:p>
              <a:endParaRPr lang="en-US" sz="1400" baseline="0"/>
            </a:p>
            <a:p>
              <a:pPr/>
              <a14:m>
                <m:oMathPara xmlns:m="http://schemas.openxmlformats.org/officeDocument/2006/math">
                  <m:oMathParaPr>
                    <m:jc m:val="centerGroup"/>
                  </m:oMathParaPr>
                  <m:oMath xmlns:m="http://schemas.openxmlformats.org/officeDocument/2006/math">
                    <m:r>
                      <a:rPr lang="en-US" sz="1100" i="1">
                        <a:solidFill>
                          <a:schemeClr val="tx1"/>
                        </a:solidFill>
                        <a:effectLst/>
                        <a:latin typeface="Cambria Math" panose="02040503050406030204" pitchFamily="18" charset="0"/>
                        <a:ea typeface="+mn-ea"/>
                        <a:cs typeface="+mn-cs"/>
                      </a:rPr>
                      <m:t>𝑃𝑜𝑖𝑛𝑡</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𝐸𝑙𝑎𝑠𝑡𝑖𝑐𝑖𝑡𝑦</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𝑄</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𝑄</m:t>
                            </m:r>
                          </m:num>
                          <m:den>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𝑄</m:t>
                            </m:r>
                          </m:den>
                        </m:f>
                      </m:num>
                      <m:den>
                        <m:f>
                          <m:fPr>
                            <m:ctrlPr>
                              <a:rPr lang="en-US" sz="1100" i="1">
                                <a:solidFill>
                                  <a:schemeClr val="tx1"/>
                                </a:solidFill>
                                <a:effectLst/>
                                <a:latin typeface="Cambria Math" panose="02040503050406030204" pitchFamily="18" charset="0"/>
                                <a:ea typeface="+mn-ea"/>
                                <a:cs typeface="+mn-cs"/>
                              </a:rPr>
                            </m:ctrlPr>
                          </m:fPr>
                          <m:num>
                            <m:r>
                              <a:rPr lang="en-US" sz="1100" b="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𝑃</m:t>
                            </m:r>
                            <m:r>
                              <a:rPr lang="en-US" sz="110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𝑃</m:t>
                            </m:r>
                          </m:num>
                          <m:den>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𝑃</m:t>
                            </m:r>
                          </m:den>
                        </m:f>
                      </m:den>
                    </m:f>
                  </m:oMath>
                </m:oMathPara>
              </a14:m>
              <a:endParaRPr lang="en-US" sz="1400"/>
            </a:p>
            <a:p>
              <a:endParaRPr lang="en-US" sz="1400"/>
            </a:p>
            <a:p>
              <a:pPr marL="0" marR="0" lvl="0" indent="0" defTabSz="914400" eaLnBrk="1" fontAlgn="auto" latinLnBrk="0" hangingPunct="1">
                <a:lnSpc>
                  <a:spcPct val="100000"/>
                </a:lnSpc>
                <a:spcBef>
                  <a:spcPts val="0"/>
                </a:spcBef>
                <a:spcAft>
                  <a:spcPts val="0"/>
                </a:spcAft>
                <a:buClrTx/>
                <a:buSzTx/>
                <a:buFontTx/>
                <a:buNone/>
                <a:tabLst/>
                <a:defRPr/>
              </a:pPr>
              <a:r>
                <a:rPr lang="en-US" sz="1400"/>
                <a:t>Note that the smaller the interval between initial and new values, the closer the estimate is to true point elasticity or the first derivative of the demand curve.  The tool uses </a:t>
              </a:r>
              <a:r>
                <a:rPr lang="en-US" sz="1400" baseline="0"/>
                <a:t>an extremely small interval to provide a close approximation to point elasticity</a:t>
              </a:r>
              <a:r>
                <a:rPr lang="en-US" sz="1400" baseline="0">
                  <a:solidFill>
                    <a:schemeClr val="dk1"/>
                  </a:solidFill>
                  <a:latin typeface="+mn-lt"/>
                  <a:ea typeface="+mn-ea"/>
                  <a:cs typeface="+mn-cs"/>
                </a:rPr>
                <a:t>.  </a:t>
              </a:r>
              <a:r>
                <a:rPr lang="en-US" sz="1400">
                  <a:solidFill>
                    <a:schemeClr val="dk1"/>
                  </a:solidFill>
                  <a:effectLst/>
                  <a:latin typeface="+mn-lt"/>
                  <a:ea typeface="+mn-ea"/>
                  <a:cs typeface="+mn-cs"/>
                </a:rPr>
                <a:t>The tool demonstrates that unit elasticity, or elasticity = -1, coencides with P</a:t>
              </a:r>
              <a:r>
                <a:rPr lang="en-US" sz="1400" baseline="-25000">
                  <a:solidFill>
                    <a:schemeClr val="dk1"/>
                  </a:solidFill>
                  <a:effectLst/>
                  <a:latin typeface="+mn-lt"/>
                  <a:ea typeface="+mn-ea"/>
                  <a:cs typeface="+mn-cs"/>
                </a:rPr>
                <a:t>max </a:t>
              </a:r>
              <a:r>
                <a:rPr lang="en-US" sz="1400" baseline="0">
                  <a:solidFill>
                    <a:schemeClr val="dk1"/>
                  </a:solidFill>
                  <a:effectLst/>
                  <a:latin typeface="+mn-lt"/>
                  <a:ea typeface="+mn-ea"/>
                  <a:cs typeface="+mn-cs"/>
                </a:rPr>
                <a:t>and O</a:t>
              </a:r>
              <a:r>
                <a:rPr lang="en-US" sz="1400" baseline="-25000">
                  <a:solidFill>
                    <a:schemeClr val="dk1"/>
                  </a:solidFill>
                  <a:effectLst/>
                  <a:latin typeface="+mn-lt"/>
                  <a:ea typeface="+mn-ea"/>
                  <a:cs typeface="+mn-cs"/>
                </a:rPr>
                <a:t>max</a:t>
              </a:r>
              <a:r>
                <a:rPr lang="en-US" sz="1400">
                  <a:solidFill>
                    <a:schemeClr val="dk1"/>
                  </a:solidFill>
                  <a:effectLst/>
                  <a:latin typeface="+mn-lt"/>
                  <a:ea typeface="+mn-ea"/>
                  <a:cs typeface="+mn-cs"/>
                </a:rPr>
                <a:t>.</a:t>
              </a:r>
              <a:endParaRPr lang="en-US" sz="1400">
                <a:effectLst/>
              </a:endParaRPr>
            </a:p>
            <a:p>
              <a:endParaRPr lang="en-US" sz="1400"/>
            </a:p>
            <a:p>
              <a:r>
                <a:rPr lang="en-US" sz="1400"/>
                <a:t>When</a:t>
              </a:r>
              <a:r>
                <a:rPr lang="en-US" sz="1400" baseline="0"/>
                <a:t> scaling data in log units, Point Elasticity may be defined as follows:</a:t>
              </a:r>
            </a:p>
            <a:p>
              <a:endParaRPr lang="en-US" sz="1400" baseline="0"/>
            </a:p>
            <a:p>
              <a:pPr/>
              <a14:m>
                <m:oMathPara xmlns:m="http://schemas.openxmlformats.org/officeDocument/2006/math">
                  <m:oMathParaPr>
                    <m:jc m:val="centerGroup"/>
                  </m:oMathParaPr>
                  <m:oMath xmlns:m="http://schemas.openxmlformats.org/officeDocument/2006/math">
                    <m:r>
                      <a:rPr lang="en-US" sz="1100" i="1">
                        <a:solidFill>
                          <a:schemeClr val="tx1"/>
                        </a:solidFill>
                        <a:effectLst/>
                        <a:latin typeface="Cambria Math" panose="02040503050406030204" pitchFamily="18" charset="0"/>
                        <a:ea typeface="+mn-ea"/>
                        <a:cs typeface="+mn-cs"/>
                      </a:rPr>
                      <m:t>𝑃𝑜𝑖𝑛𝑡</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𝐸𝑙𝑎𝑠𝑡𝑖𝑐𝑖𝑡𝑦</m:t>
                    </m:r>
                    <m:r>
                      <a:rPr lang="en-US" sz="1100" i="1">
                        <a:solidFill>
                          <a:schemeClr val="tx1"/>
                        </a:solidFill>
                        <a:effectLst/>
                        <a:latin typeface="Cambria Math" panose="02040503050406030204" pitchFamily="18" charset="0"/>
                        <a:ea typeface="+mn-ea"/>
                        <a:cs typeface="+mn-cs"/>
                      </a:rPr>
                      <m:t>=</m:t>
                    </m:r>
                    <m:f>
                      <m:fPr>
                        <m:ctrlPr>
                          <a:rPr lang="en-US" sz="1100" i="1">
                            <a:solidFill>
                              <a:schemeClr val="tx1"/>
                            </a:solidFill>
                            <a:effectLst/>
                            <a:latin typeface="Cambria Math" panose="02040503050406030204" pitchFamily="18" charset="0"/>
                            <a:ea typeface="+mn-ea"/>
                            <a:cs typeface="+mn-cs"/>
                          </a:rPr>
                        </m:ctrlPr>
                      </m:fPr>
                      <m:num>
                        <m:r>
                          <a:rPr lang="en-US" sz="110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𝑙𝑜𝑔𝑄</m:t>
                        </m:r>
                        <m:r>
                          <a:rPr lang="en-US" sz="1100" i="1">
                            <a:solidFill>
                              <a:schemeClr val="tx1"/>
                            </a:solidFill>
                            <a:effectLst/>
                            <a:latin typeface="Cambria Math" panose="02040503050406030204" pitchFamily="18" charset="0"/>
                            <a:ea typeface="+mn-ea"/>
                            <a:cs typeface="+mn-cs"/>
                          </a:rPr>
                          <m:t>−</m:t>
                        </m:r>
                        <m:r>
                          <a:rPr lang="en-US" sz="110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𝑙𝑜𝑔𝑄</m:t>
                        </m:r>
                      </m:num>
                      <m:den>
                        <m:r>
                          <a:rPr lang="en-US" sz="1100" b="0" i="1">
                            <a:solidFill>
                              <a:schemeClr val="tx1"/>
                            </a:solidFill>
                            <a:effectLst/>
                            <a:latin typeface="Cambria Math" panose="02040503050406030204" pitchFamily="18" charset="0"/>
                            <a:ea typeface="+mn-ea"/>
                            <a:cs typeface="+mn-cs"/>
                          </a:rPr>
                          <m:t>𝑛𝑒𝑤</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𝑙𝑜𝑔𝑃</m:t>
                        </m:r>
                        <m:r>
                          <a:rPr lang="en-US" sz="1100" i="1">
                            <a:solidFill>
                              <a:schemeClr val="tx1"/>
                            </a:solidFill>
                            <a:effectLst/>
                            <a:latin typeface="Cambria Math" panose="02040503050406030204" pitchFamily="18" charset="0"/>
                            <a:ea typeface="+mn-ea"/>
                            <a:cs typeface="+mn-cs"/>
                          </a:rPr>
                          <m:t>−</m:t>
                        </m:r>
                        <m:r>
                          <a:rPr lang="en-US" sz="1100" b="0" i="1">
                            <a:solidFill>
                              <a:schemeClr val="tx1"/>
                            </a:solidFill>
                            <a:effectLst/>
                            <a:latin typeface="Cambria Math" panose="02040503050406030204" pitchFamily="18" charset="0"/>
                            <a:ea typeface="+mn-ea"/>
                            <a:cs typeface="+mn-cs"/>
                          </a:rPr>
                          <m:t>𝑖𝑛𝑖𝑡𝑖𝑎𝑙</m:t>
                        </m:r>
                        <m:r>
                          <a:rPr lang="en-US" sz="1100" i="1">
                            <a:solidFill>
                              <a:schemeClr val="tx1"/>
                            </a:solidFill>
                            <a:effectLst/>
                            <a:latin typeface="Cambria Math" panose="02040503050406030204" pitchFamily="18" charset="0"/>
                            <a:ea typeface="+mn-ea"/>
                            <a:cs typeface="+mn-cs"/>
                          </a:rPr>
                          <m:t> </m:t>
                        </m:r>
                        <m:r>
                          <a:rPr lang="en-US" sz="1100" i="1">
                            <a:solidFill>
                              <a:schemeClr val="tx1"/>
                            </a:solidFill>
                            <a:effectLst/>
                            <a:latin typeface="Cambria Math" panose="02040503050406030204" pitchFamily="18" charset="0"/>
                            <a:ea typeface="+mn-ea"/>
                            <a:cs typeface="+mn-cs"/>
                          </a:rPr>
                          <m:t>𝑙𝑜𝑔𝑃</m:t>
                        </m:r>
                      </m:den>
                    </m:f>
                  </m:oMath>
                </m:oMathPara>
              </a14:m>
              <a:endParaRPr lang="en-US" sz="1400"/>
            </a:p>
            <a:p>
              <a:endParaRPr lang="en-US" sz="1400"/>
            </a:p>
            <a:p>
              <a:r>
                <a:rPr lang="en-US" sz="1400"/>
                <a:t>However, to maintain parity with the methods</a:t>
              </a:r>
              <a:r>
                <a:rPr lang="en-US" sz="1400" baseline="0"/>
                <a:t> used with</a:t>
              </a:r>
              <a:r>
                <a:rPr lang="en-US" sz="1400"/>
                <a:t> IHS scaling, we </a:t>
              </a:r>
              <a:r>
                <a:rPr lang="en-US" sz="1400" baseline="0"/>
                <a:t>define Point Elasticity for the original exponential model by using natural units of Q and P, rather than log units.  The results are equivalent, as indicated above in (K8).</a:t>
              </a:r>
              <a:endParaRPr lang="en-US" sz="1400"/>
            </a:p>
          </xdr:txBody>
        </xdr:sp>
      </mc:Choice>
      <mc:Fallback xmlns="">
        <xdr:sp macro="" textlink="">
          <xdr:nvSpPr>
            <xdr:cNvPr id="3" name="TextBox 2">
              <a:extLst>
                <a:ext uri="{FF2B5EF4-FFF2-40B4-BE49-F238E27FC236}">
                  <a16:creationId xmlns:a16="http://schemas.microsoft.com/office/drawing/2014/main" id="{84C898E1-9CC6-482B-9617-C62ABCF19128}"/>
                </a:ext>
              </a:extLst>
            </xdr:cNvPr>
            <xdr:cNvSpPr txBox="1"/>
          </xdr:nvSpPr>
          <xdr:spPr>
            <a:xfrm>
              <a:off x="613833" y="3417358"/>
              <a:ext cx="10391775" cy="3672672"/>
            </a:xfrm>
            <a:prstGeom prst="rect">
              <a:avLst/>
            </a:prstGeom>
            <a:ln w="28575"/>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r>
                <a:rPr lang="en-US" sz="1400" b="1"/>
                <a:t>Note on Elasticity</a:t>
              </a:r>
              <a:r>
                <a:rPr lang="en-US" sz="1400" b="1" baseline="0"/>
                <a:t>:  </a:t>
              </a:r>
              <a:r>
                <a:rPr lang="en-US" sz="1400" baseline="0"/>
                <a:t>In this tool, elasticity is defined in natural units.  It can be defined as the following, with Q and P in natural units:</a:t>
              </a:r>
            </a:p>
            <a:p>
              <a:endParaRPr lang="en-US" sz="1400" baseline="0"/>
            </a:p>
            <a:p>
              <a:pPr/>
              <a:r>
                <a:rPr lang="en-US" sz="1100" i="0">
                  <a:solidFill>
                    <a:schemeClr val="tx1"/>
                  </a:solidFill>
                  <a:effectLst/>
                  <a:latin typeface="Cambria Math" panose="02040503050406030204" pitchFamily="18" charset="0"/>
                  <a:ea typeface="+mn-ea"/>
                  <a:cs typeface="+mn-cs"/>
                </a:rPr>
                <a:t>𝑃𝑜𝑖𝑛𝑡 𝐸𝑙𝑎𝑠𝑡𝑖𝑐𝑖𝑡𝑦=((𝑛𝑒𝑤 𝑄−𝑖𝑛𝑖𝑡𝑖𝑎𝑙 𝑄)/(𝑖𝑛𝑖𝑡𝑖𝑎𝑙 𝑄))/((</a:t>
              </a:r>
              <a:r>
                <a:rPr lang="en-US" sz="1100" b="0" i="0">
                  <a:solidFill>
                    <a:schemeClr val="tx1"/>
                  </a:solidFill>
                  <a:effectLst/>
                  <a:latin typeface="Cambria Math" panose="02040503050406030204" pitchFamily="18" charset="0"/>
                  <a:ea typeface="+mn-ea"/>
                  <a:cs typeface="+mn-cs"/>
                </a:rPr>
                <a:t>𝑛𝑒𝑤</a:t>
              </a:r>
              <a:r>
                <a:rPr lang="en-US" sz="1100" i="0">
                  <a:solidFill>
                    <a:schemeClr val="tx1"/>
                  </a:solidFill>
                  <a:effectLst/>
                  <a:latin typeface="Cambria Math" panose="02040503050406030204" pitchFamily="18" charset="0"/>
                  <a:ea typeface="+mn-ea"/>
                  <a:cs typeface="+mn-cs"/>
                </a:rPr>
                <a:t> 𝑃−</a:t>
              </a:r>
              <a:r>
                <a:rPr lang="en-US" sz="1100" b="0" i="0">
                  <a:solidFill>
                    <a:schemeClr val="tx1"/>
                  </a:solidFill>
                  <a:effectLst/>
                  <a:latin typeface="Cambria Math" panose="02040503050406030204" pitchFamily="18" charset="0"/>
                  <a:ea typeface="+mn-ea"/>
                  <a:cs typeface="+mn-cs"/>
                </a:rPr>
                <a:t>𝑖𝑛𝑖𝑡𝑖𝑎𝑙</a:t>
              </a:r>
              <a:r>
                <a:rPr lang="en-US" sz="1100" i="0">
                  <a:solidFill>
                    <a:schemeClr val="tx1"/>
                  </a:solidFill>
                  <a:effectLst/>
                  <a:latin typeface="Cambria Math" panose="02040503050406030204" pitchFamily="18" charset="0"/>
                  <a:ea typeface="+mn-ea"/>
                  <a:cs typeface="+mn-cs"/>
                </a:rPr>
                <a:t> 𝑃)/(𝑖𝑛𝑖𝑡𝑖𝑎𝑙 𝑃))</a:t>
              </a:r>
              <a:endParaRPr lang="en-US" sz="1400"/>
            </a:p>
            <a:p>
              <a:endParaRPr lang="en-US" sz="1400"/>
            </a:p>
            <a:p>
              <a:pPr marL="0" marR="0" lvl="0" indent="0" defTabSz="914400" eaLnBrk="1" fontAlgn="auto" latinLnBrk="0" hangingPunct="1">
                <a:lnSpc>
                  <a:spcPct val="100000"/>
                </a:lnSpc>
                <a:spcBef>
                  <a:spcPts val="0"/>
                </a:spcBef>
                <a:spcAft>
                  <a:spcPts val="0"/>
                </a:spcAft>
                <a:buClrTx/>
                <a:buSzTx/>
                <a:buFontTx/>
                <a:buNone/>
                <a:tabLst/>
                <a:defRPr/>
              </a:pPr>
              <a:r>
                <a:rPr lang="en-US" sz="1400"/>
                <a:t>Note that the smaller the interval between initial and new values, the closer the estimate is to true point elasticity or the first derivative of the demand curve.  The tool uses </a:t>
              </a:r>
              <a:r>
                <a:rPr lang="en-US" sz="1400" baseline="0"/>
                <a:t>an extremely small interval to provide a close approximation to point elasticity</a:t>
              </a:r>
              <a:r>
                <a:rPr lang="en-US" sz="1400" baseline="0">
                  <a:solidFill>
                    <a:schemeClr val="dk1"/>
                  </a:solidFill>
                  <a:latin typeface="+mn-lt"/>
                  <a:ea typeface="+mn-ea"/>
                  <a:cs typeface="+mn-cs"/>
                </a:rPr>
                <a:t>.  </a:t>
              </a:r>
              <a:r>
                <a:rPr lang="en-US" sz="1400">
                  <a:solidFill>
                    <a:schemeClr val="dk1"/>
                  </a:solidFill>
                  <a:effectLst/>
                  <a:latin typeface="+mn-lt"/>
                  <a:ea typeface="+mn-ea"/>
                  <a:cs typeface="+mn-cs"/>
                </a:rPr>
                <a:t>The tool demonstrates that unit elasticity, or elasticity = -1, coencides with P</a:t>
              </a:r>
              <a:r>
                <a:rPr lang="en-US" sz="1400" baseline="-25000">
                  <a:solidFill>
                    <a:schemeClr val="dk1"/>
                  </a:solidFill>
                  <a:effectLst/>
                  <a:latin typeface="+mn-lt"/>
                  <a:ea typeface="+mn-ea"/>
                  <a:cs typeface="+mn-cs"/>
                </a:rPr>
                <a:t>max </a:t>
              </a:r>
              <a:r>
                <a:rPr lang="en-US" sz="1400" baseline="0">
                  <a:solidFill>
                    <a:schemeClr val="dk1"/>
                  </a:solidFill>
                  <a:effectLst/>
                  <a:latin typeface="+mn-lt"/>
                  <a:ea typeface="+mn-ea"/>
                  <a:cs typeface="+mn-cs"/>
                </a:rPr>
                <a:t>and O</a:t>
              </a:r>
              <a:r>
                <a:rPr lang="en-US" sz="1400" baseline="-25000">
                  <a:solidFill>
                    <a:schemeClr val="dk1"/>
                  </a:solidFill>
                  <a:effectLst/>
                  <a:latin typeface="+mn-lt"/>
                  <a:ea typeface="+mn-ea"/>
                  <a:cs typeface="+mn-cs"/>
                </a:rPr>
                <a:t>max</a:t>
              </a:r>
              <a:r>
                <a:rPr lang="en-US" sz="1400">
                  <a:solidFill>
                    <a:schemeClr val="dk1"/>
                  </a:solidFill>
                  <a:effectLst/>
                  <a:latin typeface="+mn-lt"/>
                  <a:ea typeface="+mn-ea"/>
                  <a:cs typeface="+mn-cs"/>
                </a:rPr>
                <a:t>.</a:t>
              </a:r>
              <a:endParaRPr lang="en-US" sz="1400">
                <a:effectLst/>
              </a:endParaRPr>
            </a:p>
            <a:p>
              <a:endParaRPr lang="en-US" sz="1400"/>
            </a:p>
            <a:p>
              <a:r>
                <a:rPr lang="en-US" sz="1400"/>
                <a:t>When</a:t>
              </a:r>
              <a:r>
                <a:rPr lang="en-US" sz="1400" baseline="0"/>
                <a:t> scaling data in log units, Point Elasticity may be defined as follows:</a:t>
              </a:r>
            </a:p>
            <a:p>
              <a:endParaRPr lang="en-US" sz="1400" baseline="0"/>
            </a:p>
            <a:p>
              <a:pPr/>
              <a:r>
                <a:rPr lang="en-US" sz="1100" i="0">
                  <a:solidFill>
                    <a:schemeClr val="tx1"/>
                  </a:solidFill>
                  <a:effectLst/>
                  <a:latin typeface="Cambria Math" panose="02040503050406030204" pitchFamily="18" charset="0"/>
                  <a:ea typeface="+mn-ea"/>
                  <a:cs typeface="+mn-cs"/>
                </a:rPr>
                <a:t>𝑃𝑜𝑖𝑛𝑡 𝐸𝑙𝑎𝑠𝑡𝑖𝑐𝑖𝑡𝑦=(𝑛𝑒𝑤 𝑙𝑜𝑔𝑄−𝑖𝑛𝑖𝑡𝑖𝑎𝑙 𝑙𝑜𝑔𝑄)/(</a:t>
              </a:r>
              <a:r>
                <a:rPr lang="en-US" sz="1100" b="0" i="0">
                  <a:solidFill>
                    <a:schemeClr val="tx1"/>
                  </a:solidFill>
                  <a:effectLst/>
                  <a:latin typeface="Cambria Math" panose="02040503050406030204" pitchFamily="18" charset="0"/>
                  <a:ea typeface="+mn-ea"/>
                  <a:cs typeface="+mn-cs"/>
                </a:rPr>
                <a:t>𝑛𝑒𝑤</a:t>
              </a:r>
              <a:r>
                <a:rPr lang="en-US" sz="1100" i="0">
                  <a:solidFill>
                    <a:schemeClr val="tx1"/>
                  </a:solidFill>
                  <a:effectLst/>
                  <a:latin typeface="Cambria Math" panose="02040503050406030204" pitchFamily="18" charset="0"/>
                  <a:ea typeface="+mn-ea"/>
                  <a:cs typeface="+mn-cs"/>
                </a:rPr>
                <a:t> 𝑙𝑜𝑔𝑃−</a:t>
              </a:r>
              <a:r>
                <a:rPr lang="en-US" sz="1100" b="0" i="0">
                  <a:solidFill>
                    <a:schemeClr val="tx1"/>
                  </a:solidFill>
                  <a:effectLst/>
                  <a:latin typeface="Cambria Math" panose="02040503050406030204" pitchFamily="18" charset="0"/>
                  <a:ea typeface="+mn-ea"/>
                  <a:cs typeface="+mn-cs"/>
                </a:rPr>
                <a:t>𝑖𝑛𝑖𝑡𝑖𝑎𝑙</a:t>
              </a:r>
              <a:r>
                <a:rPr lang="en-US" sz="1100" i="0">
                  <a:solidFill>
                    <a:schemeClr val="tx1"/>
                  </a:solidFill>
                  <a:effectLst/>
                  <a:latin typeface="Cambria Math" panose="02040503050406030204" pitchFamily="18" charset="0"/>
                  <a:ea typeface="+mn-ea"/>
                  <a:cs typeface="+mn-cs"/>
                </a:rPr>
                <a:t> 𝑙𝑜𝑔𝑃)</a:t>
              </a:r>
              <a:endParaRPr lang="en-US" sz="1400"/>
            </a:p>
            <a:p>
              <a:endParaRPr lang="en-US" sz="1400"/>
            </a:p>
            <a:p>
              <a:r>
                <a:rPr lang="en-US" sz="1400"/>
                <a:t>However, to maintain parity with the methods</a:t>
              </a:r>
              <a:r>
                <a:rPr lang="en-US" sz="1400" baseline="0"/>
                <a:t> used with</a:t>
              </a:r>
              <a:r>
                <a:rPr lang="en-US" sz="1400"/>
                <a:t> IHS scaling, we </a:t>
              </a:r>
              <a:r>
                <a:rPr lang="en-US" sz="1400" baseline="0"/>
                <a:t>define Point Elasticity for the original exponential model by using natural units of Q and P, rather than log units.  The results are equivalent, as indicated above in (K8).</a:t>
              </a:r>
              <a:endParaRPr lang="en-US" sz="1400"/>
            </a:p>
          </xdr:txBody>
        </xdr:sp>
      </mc:Fallback>
    </mc:AlternateContent>
    <xdr:clientData/>
  </xdr:oneCellAnchor>
  <xdr:twoCellAnchor>
    <xdr:from>
      <xdr:col>10</xdr:col>
      <xdr:colOff>40005</xdr:colOff>
      <xdr:row>14</xdr:row>
      <xdr:rowOff>55245</xdr:rowOff>
    </xdr:from>
    <xdr:to>
      <xdr:col>18</xdr:col>
      <xdr:colOff>59055</xdr:colOff>
      <xdr:row>32</xdr:row>
      <xdr:rowOff>31750</xdr:rowOff>
    </xdr:to>
    <xdr:graphicFrame macro="">
      <xdr:nvGraphicFramePr>
        <xdr:cNvPr id="4" name="Chart 3">
          <a:extLst>
            <a:ext uri="{FF2B5EF4-FFF2-40B4-BE49-F238E27FC236}">
              <a16:creationId xmlns:a16="http://schemas.microsoft.com/office/drawing/2014/main" id="{7BEB1F2F-DB2A-4CF9-B6BE-BCEA22809D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320040</xdr:colOff>
      <xdr:row>16</xdr:row>
      <xdr:rowOff>81915</xdr:rowOff>
    </xdr:from>
    <xdr:to>
      <xdr:col>17</xdr:col>
      <xdr:colOff>175260</xdr:colOff>
      <xdr:row>31</xdr:row>
      <xdr:rowOff>81915</xdr:rowOff>
    </xdr:to>
    <xdr:graphicFrame macro="">
      <xdr:nvGraphicFramePr>
        <xdr:cNvPr id="3" name="Chart 2">
          <a:extLst>
            <a:ext uri="{FF2B5EF4-FFF2-40B4-BE49-F238E27FC236}">
              <a16:creationId xmlns:a16="http://schemas.microsoft.com/office/drawing/2014/main" id="{3348421A-53A4-42E5-8FE2-1B5332D4C7D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358140</xdr:colOff>
      <xdr:row>1</xdr:row>
      <xdr:rowOff>17145</xdr:rowOff>
    </xdr:from>
    <xdr:to>
      <xdr:col>17</xdr:col>
      <xdr:colOff>182880</xdr:colOff>
      <xdr:row>16</xdr:row>
      <xdr:rowOff>17145</xdr:rowOff>
    </xdr:to>
    <xdr:graphicFrame macro="">
      <xdr:nvGraphicFramePr>
        <xdr:cNvPr id="4" name="Chart 3">
          <a:extLst>
            <a:ext uri="{FF2B5EF4-FFF2-40B4-BE49-F238E27FC236}">
              <a16:creationId xmlns:a16="http://schemas.microsoft.com/office/drawing/2014/main" id="{EF6572C9-7A03-4A8D-B1F4-C7E904F8123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228600</xdr:colOff>
      <xdr:row>5</xdr:row>
      <xdr:rowOff>3810</xdr:rowOff>
    </xdr:from>
    <xdr:to>
      <xdr:col>24</xdr:col>
      <xdr:colOff>297180</xdr:colOff>
      <xdr:row>23</xdr:row>
      <xdr:rowOff>160020</xdr:rowOff>
    </xdr:to>
    <xdr:pic>
      <xdr:nvPicPr>
        <xdr:cNvPr id="5" name="Picture 4">
          <a:extLst>
            <a:ext uri="{FF2B5EF4-FFF2-40B4-BE49-F238E27FC236}">
              <a16:creationId xmlns:a16="http://schemas.microsoft.com/office/drawing/2014/main" id="{5EEB3FE0-140C-49CB-8AD7-4B3AB3709A8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681460" y="1184910"/>
          <a:ext cx="4381500" cy="3448050"/>
        </a:xfrm>
        <a:prstGeom prst="rect">
          <a:avLst/>
        </a:prstGeom>
        <a:solidFill>
          <a:schemeClr val="bg1"/>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3E797-93FB-4636-94E9-C086EE985B3B}">
  <dimension ref="A1:P14"/>
  <sheetViews>
    <sheetView zoomScale="90" zoomScaleNormal="90" workbookViewId="0">
      <selection activeCell="Q5" sqref="Q5"/>
    </sheetView>
  </sheetViews>
  <sheetFormatPr defaultRowHeight="15" x14ac:dyDescent="0.25"/>
  <cols>
    <col min="1" max="1" width="16.7109375" bestFit="1" customWidth="1"/>
    <col min="2" max="2" width="18" bestFit="1" customWidth="1"/>
    <col min="3" max="3" width="14.85546875" bestFit="1" customWidth="1"/>
    <col min="4" max="4" width="14.5703125" customWidth="1"/>
    <col min="5" max="5" width="14.7109375" customWidth="1"/>
    <col min="6" max="6" width="12.85546875" customWidth="1"/>
    <col min="7" max="7" width="14.42578125" customWidth="1"/>
    <col min="8" max="8" width="15.28515625" customWidth="1"/>
    <col min="9" max="9" width="19.140625" customWidth="1"/>
    <col min="10" max="10" width="15.5703125" customWidth="1"/>
    <col min="11" max="11" width="11" bestFit="1" customWidth="1"/>
  </cols>
  <sheetData>
    <row r="1" spans="1:16" ht="51.6" customHeight="1" thickBot="1" x14ac:dyDescent="0.3">
      <c r="A1" s="140" t="s">
        <v>46</v>
      </c>
      <c r="B1" s="141"/>
      <c r="C1" s="141"/>
      <c r="D1" s="141"/>
      <c r="E1" s="141"/>
      <c r="F1" s="141"/>
      <c r="G1" s="141"/>
      <c r="H1" s="141"/>
      <c r="I1" s="141"/>
      <c r="J1" s="141"/>
      <c r="K1" s="106" t="s">
        <v>47</v>
      </c>
      <c r="L1" s="104" t="s">
        <v>4</v>
      </c>
      <c r="M1" s="104" t="s">
        <v>7</v>
      </c>
      <c r="N1" s="104" t="s">
        <v>39</v>
      </c>
      <c r="O1" s="105" t="s">
        <v>3</v>
      </c>
    </row>
    <row r="2" spans="1:16" ht="19.149999999999999" customHeight="1" x14ac:dyDescent="0.25">
      <c r="A2" s="28" t="s">
        <v>0</v>
      </c>
      <c r="B2" s="28" t="s">
        <v>2</v>
      </c>
      <c r="C2" s="47" t="s">
        <v>1</v>
      </c>
      <c r="D2" s="138" t="s">
        <v>28</v>
      </c>
      <c r="E2" s="138"/>
      <c r="F2" s="138"/>
      <c r="G2" s="138"/>
      <c r="H2" s="138"/>
      <c r="I2" s="138"/>
      <c r="J2" s="138"/>
      <c r="K2" s="16">
        <v>2</v>
      </c>
      <c r="L2">
        <v>1</v>
      </c>
      <c r="M2">
        <f>$C$3*EXP((-$B$4/$C$3)*$B$3*L2)</f>
        <v>1.550824478665801</v>
      </c>
      <c r="N2" s="112">
        <f>(10^(2*M2)-1)/10^M2</f>
        <v>35.520631446374281</v>
      </c>
      <c r="O2" s="12">
        <f>N2*L2</f>
        <v>35.520631446374281</v>
      </c>
    </row>
    <row r="3" spans="1:16" ht="24.6" customHeight="1" x14ac:dyDescent="0.35">
      <c r="A3" s="32" t="s">
        <v>17</v>
      </c>
      <c r="B3" s="1">
        <v>36.07</v>
      </c>
      <c r="C3" s="29">
        <f>LOG(0.5*B3+SQRT(0.25*B3^2+1))</f>
        <v>1.5574795625015081</v>
      </c>
      <c r="D3" s="139"/>
      <c r="E3" s="139"/>
      <c r="F3" s="139"/>
      <c r="G3" s="139"/>
      <c r="H3" s="139"/>
      <c r="I3" s="139"/>
      <c r="J3" s="139"/>
      <c r="K3" s="16"/>
      <c r="L3">
        <f t="shared" ref="L3:L12" si="0">L2*$K$2</f>
        <v>2</v>
      </c>
      <c r="M3">
        <f t="shared" ref="M3:M12" si="1">$C$3*EXP((-$B$4/$C$3)*$B$3*L3)</f>
        <v>1.5441978318907956</v>
      </c>
      <c r="N3" s="112">
        <f t="shared" ref="N3:N12" si="2">(10^(2*M3)-1)/10^M3</f>
        <v>34.981898311667443</v>
      </c>
      <c r="O3" s="12">
        <f t="shared" ref="O3:O12" si="3">N3*L3</f>
        <v>69.963796623334886</v>
      </c>
      <c r="P3" s="1"/>
    </row>
    <row r="4" spans="1:16" ht="19.149999999999999" customHeight="1" x14ac:dyDescent="0.3">
      <c r="A4" s="32" t="s">
        <v>21</v>
      </c>
      <c r="B4" s="1">
        <v>1.8489999999999999E-4</v>
      </c>
      <c r="C4" s="84">
        <f>B4/C3</f>
        <v>1.1871744865982532E-4</v>
      </c>
      <c r="D4" s="121" t="s">
        <v>45</v>
      </c>
      <c r="E4" s="122" t="s">
        <v>37</v>
      </c>
      <c r="F4" s="82">
        <f>1/B4</f>
        <v>5408.3288263926452</v>
      </c>
      <c r="G4" s="126" t="s">
        <v>51</v>
      </c>
      <c r="H4" s="90">
        <f>1/(100*B4)</f>
        <v>54.083288263926448</v>
      </c>
      <c r="I4" s="83" t="s">
        <v>38</v>
      </c>
      <c r="J4" s="123"/>
      <c r="K4" s="16"/>
      <c r="L4">
        <f t="shared" si="0"/>
        <v>4</v>
      </c>
      <c r="M4">
        <f t="shared" si="1"/>
        <v>1.5310293639977859</v>
      </c>
      <c r="N4" s="112">
        <f t="shared" si="2"/>
        <v>33.935381422955686</v>
      </c>
      <c r="O4" s="12">
        <f t="shared" si="3"/>
        <v>135.74152569182274</v>
      </c>
    </row>
    <row r="5" spans="1:16" ht="21" customHeight="1" thickBot="1" x14ac:dyDescent="0.3">
      <c r="A5" s="33" t="s">
        <v>22</v>
      </c>
      <c r="B5" s="72" t="s">
        <v>23</v>
      </c>
      <c r="C5" s="85" t="s">
        <v>24</v>
      </c>
      <c r="D5" s="137" t="s">
        <v>26</v>
      </c>
      <c r="E5" s="137"/>
      <c r="F5" s="137"/>
      <c r="G5" s="137"/>
      <c r="H5" s="137"/>
      <c r="I5" s="137"/>
      <c r="J5" s="18"/>
      <c r="K5" s="16"/>
      <c r="L5">
        <f t="shared" si="0"/>
        <v>8</v>
      </c>
      <c r="M5">
        <f t="shared" si="1"/>
        <v>1.5050283611160997</v>
      </c>
      <c r="N5" s="112">
        <f t="shared" si="2"/>
        <v>31.95978141556337</v>
      </c>
      <c r="O5" s="12">
        <f t="shared" si="3"/>
        <v>255.67825132450696</v>
      </c>
      <c r="P5" s="1"/>
    </row>
    <row r="6" spans="1:16" ht="31.5" x14ac:dyDescent="0.35">
      <c r="A6" s="19" t="s">
        <v>13</v>
      </c>
      <c r="B6" s="20">
        <v>96.88805341141159</v>
      </c>
      <c r="C6" s="30">
        <f>LOG(0.5*B6+SQRT(0.25*B6^2+1))</f>
        <v>1.9863164872158769</v>
      </c>
      <c r="D6" s="37" t="s">
        <v>4</v>
      </c>
      <c r="E6" s="38" t="s">
        <v>7</v>
      </c>
      <c r="F6" s="39" t="s">
        <v>6</v>
      </c>
      <c r="G6" s="40" t="s">
        <v>18</v>
      </c>
      <c r="H6" s="41" t="s">
        <v>15</v>
      </c>
      <c r="I6" s="65" t="s">
        <v>12</v>
      </c>
      <c r="J6" s="95" t="s">
        <v>41</v>
      </c>
      <c r="K6" s="16"/>
      <c r="L6">
        <f t="shared" si="0"/>
        <v>16</v>
      </c>
      <c r="M6">
        <f t="shared" si="1"/>
        <v>1.4543435575653789</v>
      </c>
      <c r="N6" s="112">
        <f t="shared" si="2"/>
        <v>28.431993426419318</v>
      </c>
      <c r="O6" s="12">
        <f t="shared" si="3"/>
        <v>454.91189482270909</v>
      </c>
    </row>
    <row r="7" spans="1:16" ht="27" customHeight="1" x14ac:dyDescent="0.25">
      <c r="A7" s="21" t="s">
        <v>16</v>
      </c>
      <c r="B7" s="26">
        <f>((1/10^C8)*(10^(2*C8)-1))*B6</f>
        <v>1025.7174456533128</v>
      </c>
      <c r="C7" s="31">
        <f>LOG(0.5*B7+SQRT(0.25*B7^2+1))</f>
        <v>3.0110281549549835</v>
      </c>
      <c r="D7" s="54">
        <f>B6-0.000001</f>
        <v>96.888052411411593</v>
      </c>
      <c r="E7" s="23">
        <f>($C$3*(EXP(-($B$4/$C$3)*$B$3*D7)))</f>
        <v>1.0285816377136163</v>
      </c>
      <c r="F7" s="24">
        <f>(1/10^E7)*(10^(2*E7)-1)</f>
        <v>10.586624667589131</v>
      </c>
      <c r="G7" s="25">
        <f>D7*F7</f>
        <v>1025.7174456533185</v>
      </c>
      <c r="H7" s="133" t="s">
        <v>14</v>
      </c>
      <c r="I7" s="134"/>
      <c r="J7" s="96" t="s">
        <v>40</v>
      </c>
      <c r="K7" s="16"/>
      <c r="L7">
        <f t="shared" si="0"/>
        <v>32</v>
      </c>
      <c r="M7">
        <f t="shared" si="1"/>
        <v>1.3580371995602829</v>
      </c>
      <c r="N7" s="112">
        <f t="shared" si="2"/>
        <v>22.761524720451831</v>
      </c>
      <c r="O7" s="12">
        <f t="shared" si="3"/>
        <v>728.3687910544586</v>
      </c>
    </row>
    <row r="8" spans="1:16" ht="19.149999999999999" customHeight="1" thickBot="1" x14ac:dyDescent="0.4">
      <c r="A8" s="58" t="s">
        <v>20</v>
      </c>
      <c r="B8" s="66">
        <f>(1/10^C8)*(10^(2*C8)-1)</f>
        <v>10.586624558322507</v>
      </c>
      <c r="C8" s="86">
        <f>(C3*(EXP(-(B4/C3)*B3*B6)))</f>
        <v>1.0285816333090874</v>
      </c>
      <c r="D8" s="61">
        <f>B6+0.000001</f>
        <v>96.888054411411588</v>
      </c>
      <c r="E8" s="62">
        <f>($C$3*(EXP(-($B$4/$C$3)*$B$3*D8)))</f>
        <v>1.0285816289045586</v>
      </c>
      <c r="F8" s="63">
        <f>(1/10^E8)*(10^(2*E8)-1)</f>
        <v>10.586624449055885</v>
      </c>
      <c r="G8" s="64">
        <f>D8*F8</f>
        <v>1025.7174456533069</v>
      </c>
      <c r="H8" s="69">
        <f>((F8-F7)/F7)/((D8-D7)/D7)</f>
        <v>-1.0000005369721954</v>
      </c>
      <c r="I8" s="74">
        <f>ABS(-1-H8)</f>
        <v>5.3697219537518492E-7</v>
      </c>
      <c r="J8" s="97">
        <f>(LOG(F8)-LOG(F7))/(LOG(D8)-LOG(D7))</f>
        <v>-1.0000005696708432</v>
      </c>
      <c r="K8" s="16"/>
      <c r="L8">
        <f t="shared" si="0"/>
        <v>64</v>
      </c>
      <c r="M8">
        <f t="shared" si="1"/>
        <v>1.1841343410165934</v>
      </c>
      <c r="N8" s="112">
        <f t="shared" si="2"/>
        <v>15.214943187586412</v>
      </c>
      <c r="O8" s="12">
        <f t="shared" si="3"/>
        <v>973.75636400553037</v>
      </c>
    </row>
    <row r="9" spans="1:16" ht="15.75" x14ac:dyDescent="0.25">
      <c r="A9" s="14"/>
      <c r="B9" s="15"/>
      <c r="C9" s="15"/>
      <c r="D9" s="135" t="s">
        <v>30</v>
      </c>
      <c r="E9" s="136"/>
      <c r="F9" s="136"/>
      <c r="G9" s="136"/>
      <c r="H9" s="136"/>
      <c r="I9" s="136"/>
      <c r="J9" s="15"/>
      <c r="K9" s="16"/>
      <c r="L9">
        <f t="shared" si="0"/>
        <v>128</v>
      </c>
      <c r="M9">
        <f t="shared" si="1"/>
        <v>0.90028413298902854</v>
      </c>
      <c r="N9" s="112">
        <f t="shared" si="2"/>
        <v>7.8226706595659792</v>
      </c>
      <c r="O9" s="12">
        <f t="shared" si="3"/>
        <v>1001.3018444244453</v>
      </c>
    </row>
    <row r="10" spans="1:16" x14ac:dyDescent="0.25">
      <c r="A10" s="16"/>
      <c r="K10" s="16"/>
      <c r="L10">
        <f t="shared" si="0"/>
        <v>256</v>
      </c>
      <c r="M10">
        <f t="shared" si="1"/>
        <v>0.52039945796144083</v>
      </c>
      <c r="N10" s="112">
        <f t="shared" si="2"/>
        <v>3.0126407846423078</v>
      </c>
      <c r="O10" s="12">
        <f t="shared" si="3"/>
        <v>771.23604086843079</v>
      </c>
    </row>
    <row r="11" spans="1:16" x14ac:dyDescent="0.25">
      <c r="A11" s="16"/>
      <c r="K11" s="16"/>
      <c r="L11">
        <f t="shared" si="0"/>
        <v>512</v>
      </c>
      <c r="M11">
        <f t="shared" si="1"/>
        <v>0.17388067385718853</v>
      </c>
      <c r="N11" s="112">
        <f t="shared" si="2"/>
        <v>0.8223156165622556</v>
      </c>
      <c r="O11" s="12">
        <f t="shared" si="3"/>
        <v>421.02559567987487</v>
      </c>
    </row>
    <row r="12" spans="1:16" x14ac:dyDescent="0.25">
      <c r="A12" s="16"/>
      <c r="B12" t="s">
        <v>19</v>
      </c>
      <c r="K12" s="94"/>
      <c r="L12" s="92">
        <f t="shared" si="0"/>
        <v>1024</v>
      </c>
      <c r="M12" s="92">
        <f t="shared" si="1"/>
        <v>1.941244653796264E-2</v>
      </c>
      <c r="N12" s="113">
        <f t="shared" si="2"/>
        <v>8.9427392171139736E-2</v>
      </c>
      <c r="O12" s="98">
        <f t="shared" si="3"/>
        <v>91.573649583247089</v>
      </c>
    </row>
    <row r="13" spans="1:16" ht="14.45" customHeight="1" thickBot="1" x14ac:dyDescent="0.3">
      <c r="A13" s="17"/>
      <c r="B13" s="18"/>
      <c r="C13" s="18"/>
      <c r="D13" s="18"/>
      <c r="E13" s="18"/>
      <c r="F13" s="18"/>
      <c r="G13" s="18"/>
      <c r="H13" s="18"/>
      <c r="I13" s="18"/>
      <c r="J13" s="18"/>
      <c r="K13" s="16"/>
      <c r="L13" s="99">
        <f>L14-0.0001</f>
        <v>96.887953411411587</v>
      </c>
      <c r="M13">
        <f>$C$3*EXP((-$B$4/$C$3)*$B$3*L13)</f>
        <v>1.0285820737620699</v>
      </c>
      <c r="N13" s="112">
        <f>(10^(2*M13)-1)/10^M13</f>
        <v>10.586635484992735</v>
      </c>
      <c r="O13" s="12">
        <v>0</v>
      </c>
    </row>
    <row r="14" spans="1:16" ht="15.75" thickBot="1" x14ac:dyDescent="0.3">
      <c r="K14" s="100" t="s">
        <v>42</v>
      </c>
      <c r="L14" s="101">
        <f>B6</f>
        <v>96.88805341141159</v>
      </c>
      <c r="M14" s="18">
        <f>$C$3*EXP((-$B$4/$C$3)*$B$3*L14)</f>
        <v>1.0285816333090874</v>
      </c>
      <c r="N14" s="114">
        <f>(10^(2*M14)-1)/10^M14</f>
        <v>10.586624558322505</v>
      </c>
      <c r="O14" s="13">
        <f>N14*L14</f>
        <v>1025.7174456533126</v>
      </c>
    </row>
  </sheetData>
  <mergeCells count="5">
    <mergeCell ref="H7:I7"/>
    <mergeCell ref="D9:I9"/>
    <mergeCell ref="D5:I5"/>
    <mergeCell ref="D2:J3"/>
    <mergeCell ref="A1:J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5158C-D482-4074-9871-646CED22B6AC}">
  <dimension ref="A1:P14"/>
  <sheetViews>
    <sheetView zoomScale="90" zoomScaleNormal="90" workbookViewId="0">
      <selection activeCell="Q10" sqref="Q10"/>
    </sheetView>
  </sheetViews>
  <sheetFormatPr defaultRowHeight="15" x14ac:dyDescent="0.25"/>
  <cols>
    <col min="1" max="1" width="16.7109375" bestFit="1" customWidth="1"/>
    <col min="2" max="2" width="18" bestFit="1" customWidth="1"/>
    <col min="3" max="3" width="15.42578125" customWidth="1"/>
    <col min="4" max="4" width="15.7109375" customWidth="1"/>
    <col min="5" max="5" width="14.7109375" customWidth="1"/>
    <col min="6" max="6" width="12.85546875" customWidth="1"/>
    <col min="7" max="7" width="14.42578125" customWidth="1"/>
    <col min="8" max="8" width="15.28515625" customWidth="1"/>
    <col min="9" max="9" width="18.5703125" customWidth="1"/>
    <col min="10" max="10" width="15.7109375" customWidth="1"/>
  </cols>
  <sheetData>
    <row r="1" spans="1:16" ht="52.15" customHeight="1" thickBot="1" x14ac:dyDescent="0.3">
      <c r="A1" s="140" t="s">
        <v>25</v>
      </c>
      <c r="B1" s="147"/>
      <c r="C1" s="147"/>
      <c r="D1" s="147"/>
      <c r="E1" s="147"/>
      <c r="F1" s="147"/>
      <c r="G1" s="147"/>
      <c r="H1" s="147"/>
      <c r="I1" s="147"/>
      <c r="J1" s="147"/>
      <c r="K1" s="108" t="s">
        <v>48</v>
      </c>
      <c r="L1" s="102" t="s">
        <v>4</v>
      </c>
      <c r="M1" s="102" t="s">
        <v>7</v>
      </c>
      <c r="N1" s="102" t="s">
        <v>39</v>
      </c>
      <c r="O1" s="103" t="s">
        <v>3</v>
      </c>
    </row>
    <row r="2" spans="1:16" ht="19.149999999999999" customHeight="1" x14ac:dyDescent="0.25">
      <c r="A2" s="47" t="s">
        <v>0</v>
      </c>
      <c r="B2" s="44" t="s">
        <v>2</v>
      </c>
      <c r="C2" s="35" t="s">
        <v>1</v>
      </c>
      <c r="D2" s="145" t="s">
        <v>29</v>
      </c>
      <c r="E2" s="138"/>
      <c r="F2" s="138"/>
      <c r="G2" s="138"/>
      <c r="H2" s="138"/>
      <c r="I2" s="138"/>
      <c r="J2" s="138"/>
      <c r="K2" s="16">
        <v>2</v>
      </c>
      <c r="L2">
        <v>1</v>
      </c>
      <c r="M2">
        <f>$C$3*EXP((-$B$4)*$B$3*L2)</f>
        <v>1.550824478665801</v>
      </c>
      <c r="N2" s="112">
        <f>(10^(2*M2)-1)/10^M2</f>
        <v>35.520631446374281</v>
      </c>
      <c r="O2" s="12">
        <f>N2*L2</f>
        <v>35.520631446374281</v>
      </c>
    </row>
    <row r="3" spans="1:16" ht="23.45" customHeight="1" x14ac:dyDescent="0.35">
      <c r="A3" s="27" t="s">
        <v>17</v>
      </c>
      <c r="B3" s="53">
        <v>36.07</v>
      </c>
      <c r="C3" s="36">
        <f>LOG(0.5*B3+SQRT(0.25*B3^2+1))</f>
        <v>1.5574795625015081</v>
      </c>
      <c r="D3" s="146"/>
      <c r="E3" s="139"/>
      <c r="F3" s="139"/>
      <c r="G3" s="139"/>
      <c r="H3" s="139"/>
      <c r="I3" s="139"/>
      <c r="J3" s="139"/>
      <c r="K3" s="16"/>
      <c r="L3">
        <f>L2*$K$2</f>
        <v>2</v>
      </c>
      <c r="M3">
        <f t="shared" ref="M3:M12" si="0">$C$3*EXP((-$B$4)*$B$3*L3)</f>
        <v>1.5441978318907956</v>
      </c>
      <c r="N3" s="112">
        <f t="shared" ref="N3:N12" si="1">(10^(2*M3)-1)/10^M3</f>
        <v>34.981898311667443</v>
      </c>
      <c r="O3" s="12">
        <f t="shared" ref="O3:O11" si="2">N3*L3</f>
        <v>69.963796623334886</v>
      </c>
      <c r="P3" s="1"/>
    </row>
    <row r="4" spans="1:16" ht="21.6" customHeight="1" x14ac:dyDescent="0.35">
      <c r="A4" s="34" t="s">
        <v>8</v>
      </c>
      <c r="B4" s="55">
        <v>1.1871744865982532E-4</v>
      </c>
      <c r="C4" s="56">
        <f>B4*C3</f>
        <v>1.8489999999999999E-4</v>
      </c>
      <c r="D4" s="121" t="s">
        <v>44</v>
      </c>
      <c r="E4" s="87" t="s">
        <v>37</v>
      </c>
      <c r="F4" s="89">
        <v>95.238095238095227</v>
      </c>
      <c r="G4" s="125" t="s">
        <v>51</v>
      </c>
      <c r="H4" s="88">
        <f>1/(C4*100)</f>
        <v>54.083288263926448</v>
      </c>
      <c r="I4" s="127" t="s">
        <v>52</v>
      </c>
      <c r="J4" s="82"/>
      <c r="K4" s="16"/>
      <c r="L4">
        <f t="shared" ref="L4:L12" si="3">L3*$K$2</f>
        <v>4</v>
      </c>
      <c r="M4">
        <f t="shared" si="0"/>
        <v>1.5310293639977859</v>
      </c>
      <c r="N4" s="112">
        <f t="shared" si="1"/>
        <v>33.935381422955686</v>
      </c>
      <c r="O4" s="12">
        <f t="shared" si="2"/>
        <v>135.74152569182274</v>
      </c>
      <c r="P4" s="1"/>
    </row>
    <row r="5" spans="1:16" ht="21.6" customHeight="1" thickBot="1" x14ac:dyDescent="0.3">
      <c r="A5" s="43" t="s">
        <v>24</v>
      </c>
      <c r="B5" s="73" t="s">
        <v>24</v>
      </c>
      <c r="C5" s="57" t="s">
        <v>23</v>
      </c>
      <c r="D5" s="144" t="s">
        <v>27</v>
      </c>
      <c r="E5" s="137"/>
      <c r="F5" s="137"/>
      <c r="G5" s="137"/>
      <c r="H5" s="137"/>
      <c r="I5" s="137"/>
      <c r="J5" s="18"/>
      <c r="K5" s="16"/>
      <c r="L5">
        <f t="shared" si="3"/>
        <v>8</v>
      </c>
      <c r="M5">
        <f t="shared" si="0"/>
        <v>1.5050283611160997</v>
      </c>
      <c r="N5" s="112">
        <f t="shared" si="1"/>
        <v>31.95978141556337</v>
      </c>
      <c r="O5" s="12">
        <f t="shared" si="2"/>
        <v>255.67825132450696</v>
      </c>
      <c r="P5" s="1"/>
    </row>
    <row r="6" spans="1:16" ht="31.5" x14ac:dyDescent="0.35">
      <c r="A6" s="19" t="s">
        <v>13</v>
      </c>
      <c r="B6" s="45">
        <v>96.887964966024398</v>
      </c>
      <c r="C6" s="30">
        <f>LOG(0.5*B6+SQRT(0.25*B6^2+1))</f>
        <v>1.9863160908493622</v>
      </c>
      <c r="D6" s="37" t="s">
        <v>4</v>
      </c>
      <c r="E6" s="38" t="s">
        <v>7</v>
      </c>
      <c r="F6" s="39" t="s">
        <v>6</v>
      </c>
      <c r="G6" s="40" t="s">
        <v>18</v>
      </c>
      <c r="H6" s="41" t="s">
        <v>15</v>
      </c>
      <c r="I6" s="42" t="s">
        <v>12</v>
      </c>
      <c r="J6" s="95" t="s">
        <v>41</v>
      </c>
      <c r="K6" s="16"/>
      <c r="L6">
        <f t="shared" si="3"/>
        <v>16</v>
      </c>
      <c r="M6">
        <f t="shared" si="0"/>
        <v>1.4543435575653789</v>
      </c>
      <c r="N6" s="112">
        <f t="shared" si="1"/>
        <v>28.431993426419318</v>
      </c>
      <c r="O6" s="12">
        <f t="shared" si="2"/>
        <v>454.91189482270909</v>
      </c>
    </row>
    <row r="7" spans="1:16" ht="27" customHeight="1" x14ac:dyDescent="0.25">
      <c r="A7" s="21" t="s">
        <v>16</v>
      </c>
      <c r="B7" s="46">
        <f>((1/10^C8)*(10^(2*C8)-1))*B6</f>
        <v>1025.7174456535777</v>
      </c>
      <c r="C7" s="31">
        <f>LOG(0.5*B7+SQRT(0.25*B7^2+1))</f>
        <v>3.0110281549550959</v>
      </c>
      <c r="D7" s="54">
        <f>B6-0.000001</f>
        <v>96.887963966024401</v>
      </c>
      <c r="E7" s="23">
        <f>($C$3*(EXP(-($B$4)*$B$3*D7)))</f>
        <v>1.0285820272739541</v>
      </c>
      <c r="F7" s="24">
        <f>(1/10^E7)*(10^(2*E7)-1)</f>
        <v>10.586634331724264</v>
      </c>
      <c r="G7" s="25">
        <f>D7*F7</f>
        <v>1025.7174456535772</v>
      </c>
      <c r="H7" s="133" t="s">
        <v>14</v>
      </c>
      <c r="I7" s="134"/>
      <c r="J7" s="96" t="s">
        <v>40</v>
      </c>
      <c r="K7" s="16"/>
      <c r="L7">
        <f t="shared" si="3"/>
        <v>32</v>
      </c>
      <c r="M7">
        <f t="shared" si="0"/>
        <v>1.3580371995602829</v>
      </c>
      <c r="N7" s="112">
        <f t="shared" si="1"/>
        <v>22.761524720451831</v>
      </c>
      <c r="O7" s="12">
        <f t="shared" si="2"/>
        <v>728.3687910544586</v>
      </c>
    </row>
    <row r="8" spans="1:16" ht="19.149999999999999" customHeight="1" thickBot="1" x14ac:dyDescent="0.4">
      <c r="A8" s="58" t="s">
        <v>20</v>
      </c>
      <c r="B8" s="59">
        <f>(1/10^C8)*(10^(2*C8)-1)</f>
        <v>10.586634222457505</v>
      </c>
      <c r="C8" s="60">
        <f>(C3*(EXP(-(B4)*B3*B6)))</f>
        <v>1.0285820228694236</v>
      </c>
      <c r="D8" s="75">
        <f>B6+0.000001</f>
        <v>96.887965966024396</v>
      </c>
      <c r="E8" s="23">
        <f>($C$3*(EXP(-($B$4)*$B$3*D8)))</f>
        <v>1.0285820184648931</v>
      </c>
      <c r="F8" s="24">
        <f>(1/10^E8)*(10^(2*E8)-1)</f>
        <v>10.586634113190742</v>
      </c>
      <c r="G8" s="25">
        <f>D8*F8</f>
        <v>1025.7174456535774</v>
      </c>
      <c r="H8" s="76">
        <f>((F8-F7)/F7)/((D8-D7)/D7)</f>
        <v>-0.99999997117100414</v>
      </c>
      <c r="I8" s="77">
        <f t="shared" ref="I8" si="4">ABS(-1-H8)</f>
        <v>2.8828995857210771E-8</v>
      </c>
      <c r="J8" s="107">
        <f>(LOG(F8)-LOG(F7))/(LOG(D8)-LOG(D7))</f>
        <v>-0.99999997523172579</v>
      </c>
      <c r="K8" s="16"/>
      <c r="L8">
        <f t="shared" si="3"/>
        <v>64</v>
      </c>
      <c r="M8">
        <f t="shared" si="0"/>
        <v>1.1841343410165934</v>
      </c>
      <c r="N8" s="112">
        <f t="shared" si="1"/>
        <v>15.214943187586412</v>
      </c>
      <c r="O8" s="12">
        <f t="shared" si="2"/>
        <v>973.75636400553037</v>
      </c>
    </row>
    <row r="9" spans="1:16" ht="15.75" x14ac:dyDescent="0.25">
      <c r="A9" s="14"/>
      <c r="B9" s="15"/>
      <c r="C9" s="15"/>
      <c r="D9" s="142" t="s">
        <v>43</v>
      </c>
      <c r="E9" s="143"/>
      <c r="F9" s="143"/>
      <c r="G9" s="143"/>
      <c r="H9" s="143"/>
      <c r="I9" s="143"/>
      <c r="K9" s="16"/>
      <c r="L9">
        <f t="shared" si="3"/>
        <v>128</v>
      </c>
      <c r="M9">
        <f t="shared" si="0"/>
        <v>0.90028413298902854</v>
      </c>
      <c r="N9" s="112">
        <f t="shared" si="1"/>
        <v>7.8226706595659792</v>
      </c>
      <c r="O9" s="12">
        <f t="shared" si="2"/>
        <v>1001.3018444244453</v>
      </c>
    </row>
    <row r="10" spans="1:16" x14ac:dyDescent="0.25">
      <c r="A10" s="16"/>
      <c r="K10" s="16"/>
      <c r="L10">
        <f t="shared" si="3"/>
        <v>256</v>
      </c>
      <c r="M10">
        <f t="shared" si="0"/>
        <v>0.52039945796144083</v>
      </c>
      <c r="N10" s="112">
        <f t="shared" si="1"/>
        <v>3.0126407846423078</v>
      </c>
      <c r="O10" s="12">
        <f t="shared" si="2"/>
        <v>771.23604086843079</v>
      </c>
    </row>
    <row r="11" spans="1:16" x14ac:dyDescent="0.25">
      <c r="A11" s="16"/>
      <c r="K11" s="16"/>
      <c r="L11">
        <f t="shared" si="3"/>
        <v>512</v>
      </c>
      <c r="M11">
        <f t="shared" si="0"/>
        <v>0.17388067385718853</v>
      </c>
      <c r="N11" s="112">
        <f t="shared" si="1"/>
        <v>0.8223156165622556</v>
      </c>
      <c r="O11" s="12">
        <f t="shared" si="2"/>
        <v>421.02559567987487</v>
      </c>
    </row>
    <row r="12" spans="1:16" x14ac:dyDescent="0.25">
      <c r="A12" s="16"/>
      <c r="K12" s="94"/>
      <c r="L12" s="92">
        <f t="shared" si="3"/>
        <v>1024</v>
      </c>
      <c r="M12" s="92">
        <f t="shared" si="0"/>
        <v>1.941244653796264E-2</v>
      </c>
      <c r="N12" s="113">
        <f t="shared" si="1"/>
        <v>8.9427392171139736E-2</v>
      </c>
      <c r="O12" s="98">
        <f t="shared" ref="O12" si="5">N12*L12</f>
        <v>91.573649583247089</v>
      </c>
    </row>
    <row r="13" spans="1:16" ht="14.45" customHeight="1" thickBot="1" x14ac:dyDescent="0.3">
      <c r="A13" s="17"/>
      <c r="B13" s="18"/>
      <c r="C13" s="18"/>
      <c r="D13" s="18"/>
      <c r="E13" s="18"/>
      <c r="F13" s="18"/>
      <c r="G13" s="18"/>
      <c r="H13" s="18"/>
      <c r="I13" s="18"/>
      <c r="J13" s="18"/>
      <c r="K13" s="16"/>
      <c r="L13" s="99">
        <f>L14-0.0001</f>
        <v>96.887864966024395</v>
      </c>
      <c r="M13">
        <f>$C$3*EXP((-$B$4)*$B$3*L13)</f>
        <v>1.0285824633225729</v>
      </c>
      <c r="N13" s="112">
        <f>(10^(2*M13)-1)/10^M13</f>
        <v>10.586645149141502</v>
      </c>
      <c r="O13" s="12">
        <v>0</v>
      </c>
    </row>
    <row r="14" spans="1:16" ht="15.75" thickBot="1" x14ac:dyDescent="0.3">
      <c r="K14" s="17"/>
      <c r="L14" s="101">
        <f>B6</f>
        <v>96.887964966024398</v>
      </c>
      <c r="M14" s="18">
        <f>$C$3*EXP((-$B$4)*$B$3*L14)</f>
        <v>1.0285820228694236</v>
      </c>
      <c r="N14" s="114">
        <f>(10^(2*M14)-1)/10^M14</f>
        <v>10.586634222457503</v>
      </c>
      <c r="O14" s="13">
        <f>N14*L14</f>
        <v>1025.7174456535774</v>
      </c>
    </row>
  </sheetData>
  <mergeCells count="5">
    <mergeCell ref="D9:I9"/>
    <mergeCell ref="H7:I7"/>
    <mergeCell ref="D5:I5"/>
    <mergeCell ref="D2:J3"/>
    <mergeCell ref="A1:J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29E94-16D0-492F-B105-B49C8278A40B}">
  <dimension ref="A1:P14"/>
  <sheetViews>
    <sheetView tabSelected="1" zoomScale="90" zoomScaleNormal="90" workbookViewId="0">
      <selection activeCell="I23" sqref="I23"/>
    </sheetView>
  </sheetViews>
  <sheetFormatPr defaultRowHeight="15" x14ac:dyDescent="0.25"/>
  <cols>
    <col min="1" max="1" width="16.7109375" bestFit="1" customWidth="1"/>
    <col min="2" max="2" width="31.42578125" bestFit="1" customWidth="1"/>
    <col min="3" max="3" width="17" customWidth="1"/>
    <col min="4" max="4" width="27.5703125" bestFit="1" customWidth="1"/>
    <col min="5" max="5" width="14.7109375" customWidth="1"/>
    <col min="6" max="6" width="14.5703125" customWidth="1"/>
    <col min="7" max="7" width="14.42578125" customWidth="1"/>
    <col min="8" max="8" width="16.5703125" customWidth="1"/>
    <col min="9" max="9" width="14.85546875" customWidth="1"/>
    <col min="10" max="10" width="14.7109375" customWidth="1"/>
    <col min="13" max="13" width="10" bestFit="1" customWidth="1"/>
    <col min="14" max="14" width="13.140625" customWidth="1"/>
  </cols>
  <sheetData>
    <row r="1" spans="1:16" ht="48" customHeight="1" x14ac:dyDescent="0.25">
      <c r="A1" s="149" t="s">
        <v>35</v>
      </c>
      <c r="B1" s="150"/>
      <c r="C1" s="150"/>
      <c r="D1" s="150"/>
      <c r="E1" s="150"/>
      <c r="F1" s="150"/>
      <c r="G1" s="150"/>
      <c r="H1" s="150"/>
      <c r="I1" s="150"/>
      <c r="J1" s="150"/>
      <c r="K1" s="106" t="s">
        <v>48</v>
      </c>
      <c r="L1" s="104" t="s">
        <v>4</v>
      </c>
      <c r="M1" s="104" t="s">
        <v>7</v>
      </c>
      <c r="N1" s="104" t="s">
        <v>39</v>
      </c>
      <c r="O1" s="105" t="s">
        <v>3</v>
      </c>
    </row>
    <row r="2" spans="1:16" ht="19.149999999999999" customHeight="1" x14ac:dyDescent="0.25">
      <c r="A2" s="28" t="s">
        <v>0</v>
      </c>
      <c r="B2" s="28" t="s">
        <v>2</v>
      </c>
      <c r="C2" s="28" t="s">
        <v>32</v>
      </c>
      <c r="D2" s="139" t="s">
        <v>34</v>
      </c>
      <c r="E2" s="148"/>
      <c r="F2" s="148"/>
      <c r="G2" s="148"/>
      <c r="H2" s="148"/>
      <c r="I2" s="148"/>
      <c r="K2" s="16">
        <v>2</v>
      </c>
      <c r="L2">
        <v>1</v>
      </c>
      <c r="M2" s="93">
        <f>($C$3+$B$4*(EXP(-$B$3*$B$5*L2)-1))</f>
        <v>1.5520995285374128</v>
      </c>
      <c r="N2" s="115">
        <f>10^M2</f>
        <v>35.653283173683533</v>
      </c>
      <c r="O2" s="12">
        <f>N2*L2</f>
        <v>35.653283173683533</v>
      </c>
    </row>
    <row r="3" spans="1:16" ht="22.15" customHeight="1" x14ac:dyDescent="0.35">
      <c r="A3" s="32" t="s">
        <v>17</v>
      </c>
      <c r="B3" s="118">
        <v>36.07</v>
      </c>
      <c r="C3" s="29">
        <f>LOG(B3)</f>
        <v>1.557146142318363</v>
      </c>
      <c r="D3" s="148"/>
      <c r="E3" s="148"/>
      <c r="F3" s="148"/>
      <c r="G3" s="148"/>
      <c r="H3" s="148"/>
      <c r="I3" s="148"/>
      <c r="K3" s="16"/>
      <c r="L3">
        <f>L2*$K$2</f>
        <v>2</v>
      </c>
      <c r="M3" s="93">
        <f t="shared" ref="M3:M12" si="0">($C$3+$B$4*(EXP(-$B$3*$B$5*L3)-1))</f>
        <v>1.5470592818341264</v>
      </c>
      <c r="N3" s="115">
        <f t="shared" ref="N3:N12" si="1">10^M3</f>
        <v>35.241897346645565</v>
      </c>
      <c r="O3" s="12">
        <f t="shared" ref="O3:O12" si="2">N3*L3</f>
        <v>70.483794693291131</v>
      </c>
      <c r="P3" s="1"/>
    </row>
    <row r="4" spans="1:16" ht="21.6" customHeight="1" x14ac:dyDescent="0.25">
      <c r="A4" s="48" t="s">
        <v>31</v>
      </c>
      <c r="B4" s="118">
        <v>4</v>
      </c>
      <c r="C4" s="51"/>
      <c r="D4" s="119"/>
      <c r="E4" s="120"/>
      <c r="F4" s="120"/>
      <c r="G4" s="120"/>
      <c r="H4" s="128" t="s">
        <v>49</v>
      </c>
      <c r="I4" s="129" t="s">
        <v>50</v>
      </c>
      <c r="K4" s="16"/>
      <c r="L4">
        <f t="shared" ref="L4:L12" si="3">L3*$K$2</f>
        <v>4</v>
      </c>
      <c r="M4" s="93">
        <f t="shared" si="0"/>
        <v>1.5369978575384968</v>
      </c>
      <c r="N4" s="115">
        <f t="shared" si="1"/>
        <v>34.434823202047802</v>
      </c>
      <c r="O4" s="12">
        <f t="shared" si="2"/>
        <v>137.73929280819121</v>
      </c>
      <c r="P4" s="1"/>
    </row>
    <row r="5" spans="1:16" ht="21.6" customHeight="1" thickBot="1" x14ac:dyDescent="0.4">
      <c r="A5" s="34" t="s">
        <v>8</v>
      </c>
      <c r="B5" s="130">
        <v>3.4999999999999997E-5</v>
      </c>
      <c r="C5" s="52"/>
      <c r="D5" s="67"/>
      <c r="E5" s="132" t="s">
        <v>37</v>
      </c>
      <c r="F5" s="91">
        <v>114942.52873563219</v>
      </c>
      <c r="G5" s="131" t="s">
        <v>36</v>
      </c>
      <c r="H5" s="124">
        <f>1/(B5*100*B4^1.5)</f>
        <v>35.71428571428573</v>
      </c>
      <c r="I5" s="18">
        <f>(B3*B6)/100</f>
        <v>35.07257622198221</v>
      </c>
      <c r="K5" s="16"/>
      <c r="L5">
        <f t="shared" si="3"/>
        <v>8</v>
      </c>
      <c r="M5" s="93">
        <f t="shared" si="0"/>
        <v>1.5169510611035231</v>
      </c>
      <c r="N5" s="115">
        <f t="shared" si="1"/>
        <v>32.881457599764403</v>
      </c>
      <c r="O5" s="12">
        <f t="shared" si="2"/>
        <v>263.05166079811522</v>
      </c>
      <c r="P5" s="1"/>
    </row>
    <row r="6" spans="1:16" ht="31.5" x14ac:dyDescent="0.35">
      <c r="A6" s="19" t="s">
        <v>13</v>
      </c>
      <c r="B6" s="68">
        <v>97.234755259168864</v>
      </c>
      <c r="C6" s="30">
        <f>LOG(B6)</f>
        <v>1.9878215254136786</v>
      </c>
      <c r="D6" s="37" t="s">
        <v>4</v>
      </c>
      <c r="E6" s="38" t="s">
        <v>33</v>
      </c>
      <c r="F6" s="39" t="s">
        <v>39</v>
      </c>
      <c r="G6" s="40" t="s">
        <v>18</v>
      </c>
      <c r="H6" s="41" t="s">
        <v>15</v>
      </c>
      <c r="I6" s="42" t="s">
        <v>12</v>
      </c>
      <c r="J6" s="95" t="s">
        <v>41</v>
      </c>
      <c r="K6" s="16"/>
      <c r="L6">
        <f t="shared" si="3"/>
        <v>16</v>
      </c>
      <c r="M6" s="93">
        <f t="shared" si="0"/>
        <v>1.47715989102715</v>
      </c>
      <c r="N6" s="115">
        <f t="shared" si="1"/>
        <v>30.002669020290863</v>
      </c>
      <c r="O6" s="12">
        <f t="shared" si="2"/>
        <v>480.04270432465381</v>
      </c>
    </row>
    <row r="7" spans="1:16" ht="27" customHeight="1" x14ac:dyDescent="0.25">
      <c r="A7" s="21" t="s">
        <v>16</v>
      </c>
      <c r="B7" s="26">
        <f>B8*B6</f>
        <v>1210.2984611434624</v>
      </c>
      <c r="C7" s="31">
        <f>LOG(B7)</f>
        <v>3.0828924810967164</v>
      </c>
      <c r="D7" s="22">
        <f>B6-0.000001</f>
        <v>97.234754259168866</v>
      </c>
      <c r="E7" s="23">
        <f>($C$3+$B$4*(EXP(-$B$3*B5*D7)-1))</f>
        <v>1.095070960149491</v>
      </c>
      <c r="F7" s="24">
        <f>10^(E7)</f>
        <v>12.447179718452738</v>
      </c>
      <c r="G7" s="25">
        <f>D7*F7</f>
        <v>1210.2984611434626</v>
      </c>
      <c r="H7" s="133" t="s">
        <v>14</v>
      </c>
      <c r="I7" s="134"/>
      <c r="J7" s="96" t="s">
        <v>40</v>
      </c>
      <c r="K7" s="16"/>
      <c r="L7">
        <f t="shared" si="3"/>
        <v>32</v>
      </c>
      <c r="M7" s="93">
        <f t="shared" si="0"/>
        <v>1.3987730898348418</v>
      </c>
      <c r="N7" s="115">
        <f t="shared" si="1"/>
        <v>25.048002031663994</v>
      </c>
      <c r="O7" s="12">
        <f t="shared" si="2"/>
        <v>801.53606501324782</v>
      </c>
    </row>
    <row r="8" spans="1:16" ht="19.149999999999999" customHeight="1" thickBot="1" x14ac:dyDescent="0.4">
      <c r="A8" s="58" t="s">
        <v>20</v>
      </c>
      <c r="B8" s="70">
        <f>10^(C3+B4*(EXP(-B3*B5*B6)-1))</f>
        <v>12.447179590441102</v>
      </c>
      <c r="C8" s="60">
        <f>($C$3+$B$4*(EXP(-$B$3*B5*B6)-1))</f>
        <v>1.0950709556830376</v>
      </c>
      <c r="D8" s="71">
        <f>B6+0.000001</f>
        <v>97.234756259168861</v>
      </c>
      <c r="E8" s="62">
        <f>($C$3+$B$4*(EXP(-$B$3*B5*D8)-1))</f>
        <v>1.0950709512165846</v>
      </c>
      <c r="F8" s="63">
        <f>10^(E8)</f>
        <v>12.447179462429478</v>
      </c>
      <c r="G8" s="64">
        <f>D8*F8</f>
        <v>1210.2984611434629</v>
      </c>
      <c r="H8" s="69">
        <f>((F8-F7)/F7)/((D8-D7)/D7)</f>
        <v>-0.99999997374031813</v>
      </c>
      <c r="I8" s="74">
        <f t="shared" ref="I8" si="4">ABS(-1-H8)</f>
        <v>2.6259681873419538E-8</v>
      </c>
      <c r="J8" s="110">
        <f>(LOG(F8)-LOG(F7))/(LOG(D8)-LOG(D7))</f>
        <v>-0.99999997514307271</v>
      </c>
      <c r="K8" s="16"/>
      <c r="L8">
        <f t="shared" si="3"/>
        <v>64</v>
      </c>
      <c r="M8" s="93">
        <f t="shared" si="0"/>
        <v>1.2466705432895575</v>
      </c>
      <c r="N8" s="115">
        <f t="shared" si="1"/>
        <v>17.64698608697352</v>
      </c>
      <c r="O8" s="12">
        <f t="shared" si="2"/>
        <v>1129.4071095663053</v>
      </c>
    </row>
    <row r="9" spans="1:16" x14ac:dyDescent="0.25">
      <c r="A9" s="14"/>
      <c r="B9" s="15"/>
      <c r="C9" s="15"/>
      <c r="D9" s="15"/>
      <c r="E9" s="15"/>
      <c r="F9" s="15"/>
      <c r="G9" s="15"/>
      <c r="H9" s="15"/>
      <c r="I9" s="15"/>
      <c r="J9" s="15"/>
      <c r="K9" s="16"/>
      <c r="L9">
        <f t="shared" si="3"/>
        <v>128</v>
      </c>
      <c r="M9" s="93">
        <f t="shared" si="0"/>
        <v>0.96029371865882651</v>
      </c>
      <c r="N9" s="115">
        <f t="shared" si="1"/>
        <v>9.1262785204106258</v>
      </c>
      <c r="O9" s="12">
        <f t="shared" si="2"/>
        <v>1168.1636506125601</v>
      </c>
    </row>
    <row r="10" spans="1:16" x14ac:dyDescent="0.25">
      <c r="A10" s="16"/>
      <c r="K10" s="16"/>
      <c r="L10">
        <f t="shared" si="3"/>
        <v>256</v>
      </c>
      <c r="M10" s="93">
        <f t="shared" si="0"/>
        <v>0.45249949890635555</v>
      </c>
      <c r="N10" s="115">
        <f t="shared" si="1"/>
        <v>2.8346503628377029</v>
      </c>
      <c r="O10" s="12">
        <f t="shared" si="2"/>
        <v>725.67049288645194</v>
      </c>
    </row>
    <row r="11" spans="1:16" x14ac:dyDescent="0.25">
      <c r="A11" s="16"/>
      <c r="K11" s="16"/>
      <c r="L11">
        <f t="shared" si="3"/>
        <v>512</v>
      </c>
      <c r="M11" s="93">
        <f t="shared" si="0"/>
        <v>-0.34708609280529834</v>
      </c>
      <c r="N11" s="115">
        <f t="shared" si="1"/>
        <v>0.44969070116646476</v>
      </c>
      <c r="O11" s="12">
        <f t="shared" si="2"/>
        <v>230.24163899722996</v>
      </c>
    </row>
    <row r="12" spans="1:16" x14ac:dyDescent="0.25">
      <c r="A12" s="16"/>
      <c r="B12" s="49"/>
      <c r="K12" s="94"/>
      <c r="L12" s="92">
        <f t="shared" si="3"/>
        <v>1024</v>
      </c>
      <c r="M12" s="109">
        <f t="shared" si="0"/>
        <v>-1.3447932266079461</v>
      </c>
      <c r="N12" s="116">
        <f t="shared" si="1"/>
        <v>4.5207113023571964E-2</v>
      </c>
      <c r="O12" s="98">
        <f t="shared" si="2"/>
        <v>46.292083736137691</v>
      </c>
    </row>
    <row r="13" spans="1:16" ht="14.45" customHeight="1" thickBot="1" x14ac:dyDescent="0.3">
      <c r="A13" s="17"/>
      <c r="B13" s="50"/>
      <c r="C13" s="18"/>
      <c r="D13" s="18"/>
      <c r="E13" s="18"/>
      <c r="F13" s="18"/>
      <c r="G13" s="18"/>
      <c r="H13" s="18"/>
      <c r="I13" s="18"/>
      <c r="J13" s="18"/>
      <c r="K13" s="16"/>
      <c r="L13" s="99">
        <f>L14-0.0001</f>
        <v>97.234655259168861</v>
      </c>
      <c r="M13" s="93">
        <f>($C$3+$B$4*(EXP(-$B$3*$B$5*L13)-1))</f>
        <v>1.0950714023283841</v>
      </c>
      <c r="N13" s="115">
        <f>10^M13</f>
        <v>12.447192391611578</v>
      </c>
      <c r="O13" s="12">
        <v>0</v>
      </c>
    </row>
    <row r="14" spans="1:16" ht="15.75" thickBot="1" x14ac:dyDescent="0.3">
      <c r="K14" s="17"/>
      <c r="L14" s="101">
        <f>B6</f>
        <v>97.234755259168864</v>
      </c>
      <c r="M14" s="111">
        <f>($C$3+$B$4*(EXP(-$B$3*$B$5*L14)-1))</f>
        <v>1.0950709556830376</v>
      </c>
      <c r="N14" s="117">
        <f>10^M14</f>
        <v>12.447179590441102</v>
      </c>
      <c r="O14" s="13">
        <f t="shared" ref="O14" si="5">N14*L14</f>
        <v>1210.2984611434624</v>
      </c>
    </row>
  </sheetData>
  <mergeCells count="3">
    <mergeCell ref="D2:I3"/>
    <mergeCell ref="H7:I7"/>
    <mergeCell ref="A1:J1"/>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DD2D8-9072-4571-9615-D0CD84508C93}">
  <dimension ref="A1:T1029"/>
  <sheetViews>
    <sheetView topLeftCell="E1" workbookViewId="0">
      <pane ySplit="1" topLeftCell="A2" activePane="bottomLeft" state="frozen"/>
      <selection pane="bottomLeft" activeCell="V4" sqref="V4"/>
    </sheetView>
  </sheetViews>
  <sheetFormatPr defaultRowHeight="15" x14ac:dyDescent="0.25"/>
  <cols>
    <col min="5" max="5" width="10.7109375" customWidth="1"/>
    <col min="7" max="7" width="22.28515625" style="9" customWidth="1"/>
    <col min="8" max="8" width="9.5703125" bestFit="1" customWidth="1"/>
    <col min="20" max="20" width="9.5703125" bestFit="1" customWidth="1"/>
  </cols>
  <sheetData>
    <row r="1" spans="1:20" ht="27" x14ac:dyDescent="0.25">
      <c r="A1" s="6" t="s">
        <v>4</v>
      </c>
      <c r="B1" s="7" t="s">
        <v>7</v>
      </c>
      <c r="C1" s="6" t="s">
        <v>5</v>
      </c>
      <c r="D1" s="6" t="s">
        <v>10</v>
      </c>
      <c r="E1" s="6" t="s">
        <v>6</v>
      </c>
      <c r="F1" s="6" t="s">
        <v>3</v>
      </c>
      <c r="G1" s="8" t="s">
        <v>9</v>
      </c>
      <c r="H1" s="11" t="s">
        <v>11</v>
      </c>
      <c r="I1" s="11" t="s">
        <v>42</v>
      </c>
    </row>
    <row r="2" spans="1:20" ht="15.75" thickBot="1" x14ac:dyDescent="0.3">
      <c r="A2" s="2">
        <v>0.01</v>
      </c>
      <c r="B2" s="1">
        <v>0.72519443885416202</v>
      </c>
      <c r="C2">
        <f>LOG(0.5*A2+SQRT(0.25*A2^2+1))</f>
        <v>2.1714633618163115E-3</v>
      </c>
      <c r="E2">
        <f>(1/10^B2)*(10^(2*B2)-1)</f>
        <v>5.1229412132651193</v>
      </c>
      <c r="F2">
        <f>A2*E2</f>
        <v>5.1229412132651198E-2</v>
      </c>
      <c r="S2" s="2"/>
      <c r="T2" s="1"/>
    </row>
    <row r="3" spans="1:20" ht="20.25" x14ac:dyDescent="0.35">
      <c r="A3" s="2">
        <v>6.0020010005002497E-2</v>
      </c>
      <c r="B3" s="1">
        <v>0.72324396584066897</v>
      </c>
      <c r="C3">
        <f t="shared" ref="C3:C66" si="0">LOG(0.5*A3+SQRT(0.25*A3^2+1))</f>
        <v>1.3031224085749351E-2</v>
      </c>
      <c r="D3">
        <f>(B3-B2)/(C3-C2)</f>
        <v>-0.17960552383023892</v>
      </c>
      <c r="E3">
        <f t="shared" ref="E3:E66" si="1">(1/10^B3)*(10^(2*B3)-1)</f>
        <v>5.0982938151291455</v>
      </c>
      <c r="F3">
        <f t="shared" ref="F3:F66" si="2">A3*E3</f>
        <v>0.30599964579249367</v>
      </c>
      <c r="G3" s="9">
        <f>((E3-E2)/E2)/((A3-A2)/A2)</f>
        <v>-9.618512946012168E-4</v>
      </c>
      <c r="H3">
        <f>ABS(-1-G3)</f>
        <v>0.99903814870539875</v>
      </c>
      <c r="S3" s="78" t="s">
        <v>17</v>
      </c>
      <c r="T3" s="79">
        <v>5.1280000000000001</v>
      </c>
    </row>
    <row r="4" spans="1:20" ht="19.5" thickBot="1" x14ac:dyDescent="0.35">
      <c r="A4" s="2">
        <v>0.110040020010005</v>
      </c>
      <c r="B4" s="1">
        <v>0.72129873879263395</v>
      </c>
      <c r="C4">
        <f t="shared" si="0"/>
        <v>2.3882847359932988E-2</v>
      </c>
      <c r="D4">
        <f t="shared" ref="D4:D33" si="3">(B4-B3)/(C4-C3)</f>
        <v>-0.17925678019644972</v>
      </c>
      <c r="E4">
        <f t="shared" si="1"/>
        <v>5.0738151282708452</v>
      </c>
      <c r="F4">
        <f t="shared" si="2"/>
        <v>0.55832271824198987</v>
      </c>
      <c r="G4" s="9">
        <f t="shared" ref="G4:G67" si="4">((E4-E3)/E3)/((A4-A3)/A3)</f>
        <v>-5.7612344059104611E-3</v>
      </c>
      <c r="H4">
        <f t="shared" ref="H4:H67" si="5">ABS(-1-G4)</f>
        <v>0.99423876559408952</v>
      </c>
      <c r="S4" s="80" t="s">
        <v>21</v>
      </c>
      <c r="T4" s="81">
        <v>7.6189999999999999E-3</v>
      </c>
    </row>
    <row r="5" spans="1:20" x14ac:dyDescent="0.25">
      <c r="A5" s="2">
        <v>0.16006003001500799</v>
      </c>
      <c r="B5" s="1">
        <v>0.71935874360057905</v>
      </c>
      <c r="C5">
        <f t="shared" si="0"/>
        <v>3.4719598906511155E-2</v>
      </c>
      <c r="D5">
        <f t="shared" si="3"/>
        <v>-0.17901999355770745</v>
      </c>
      <c r="E5">
        <f t="shared" si="1"/>
        <v>5.0495036596186962</v>
      </c>
      <c r="F5">
        <f t="shared" si="2"/>
        <v>0.80822370731946114</v>
      </c>
      <c r="G5" s="9">
        <f t="shared" si="4"/>
        <v>-1.0541039547286605E-2</v>
      </c>
      <c r="H5">
        <f t="shared" si="5"/>
        <v>0.98945896045271342</v>
      </c>
      <c r="S5" s="2"/>
      <c r="T5" s="1"/>
    </row>
    <row r="6" spans="1:20" x14ac:dyDescent="0.25">
      <c r="A6" s="2">
        <v>0.21008004002000999</v>
      </c>
      <c r="B6" s="1">
        <v>0.71742396619297799</v>
      </c>
      <c r="C6">
        <f t="shared" si="0"/>
        <v>4.553482732073208E-2</v>
      </c>
      <c r="D6">
        <f t="shared" si="3"/>
        <v>-0.17889380912723279</v>
      </c>
      <c r="E6">
        <f t="shared" si="1"/>
        <v>5.0253579316508254</v>
      </c>
      <c r="F6">
        <f t="shared" si="2"/>
        <v>1.05572739539608</v>
      </c>
      <c r="G6" s="9">
        <f t="shared" si="4"/>
        <v>-1.5301384621949013E-2</v>
      </c>
      <c r="H6">
        <f t="shared" si="5"/>
        <v>0.98469861537805103</v>
      </c>
      <c r="S6" s="2"/>
      <c r="T6" s="1"/>
    </row>
    <row r="7" spans="1:20" x14ac:dyDescent="0.25">
      <c r="A7" s="2">
        <v>0.26010005002501302</v>
      </c>
      <c r="B7" s="1">
        <v>0.71549439253614799</v>
      </c>
      <c r="C7">
        <f t="shared" si="0"/>
        <v>5.6322000067200742E-2</v>
      </c>
      <c r="D7">
        <f t="shared" si="3"/>
        <v>-0.17887668086725236</v>
      </c>
      <c r="E7">
        <f t="shared" si="1"/>
        <v>5.0013764822121471</v>
      </c>
      <c r="F7">
        <f t="shared" si="2"/>
        <v>1.3008582732173031</v>
      </c>
      <c r="G7" s="9">
        <f t="shared" si="4"/>
        <v>-2.0042387090532167E-2</v>
      </c>
      <c r="H7">
        <f t="shared" si="5"/>
        <v>0.97995761290946781</v>
      </c>
      <c r="S7" s="2"/>
      <c r="T7" s="1"/>
    </row>
    <row r="8" spans="1:20" x14ac:dyDescent="0.25">
      <c r="A8" s="2">
        <v>0.31012006003001502</v>
      </c>
      <c r="B8" s="1">
        <v>0.71357000863415299</v>
      </c>
      <c r="C8">
        <f t="shared" si="0"/>
        <v>6.7074737673225471E-2</v>
      </c>
      <c r="D8">
        <f t="shared" si="3"/>
        <v>-0.17896688011030618</v>
      </c>
      <c r="E8">
        <f t="shared" si="1"/>
        <v>4.9775578643339911</v>
      </c>
      <c r="F8">
        <f t="shared" si="2"/>
        <v>1.5436405436901306</v>
      </c>
      <c r="G8" s="9">
        <f t="shared" si="4"/>
        <v>-2.4764163971042013E-2</v>
      </c>
      <c r="H8">
        <f t="shared" si="5"/>
        <v>0.97523583602895803</v>
      </c>
      <c r="S8" s="2"/>
      <c r="T8" s="1"/>
    </row>
    <row r="9" spans="1:20" x14ac:dyDescent="0.25">
      <c r="A9" s="2">
        <v>0.36014007003501802</v>
      </c>
      <c r="B9" s="1">
        <v>0.711650800528699</v>
      </c>
      <c r="C9">
        <f t="shared" si="0"/>
        <v>7.7786845643268418E-2</v>
      </c>
      <c r="D9">
        <f t="shared" si="3"/>
        <v>-0.17916250571980463</v>
      </c>
      <c r="E9">
        <f t="shared" si="1"/>
        <v>4.95390064605599</v>
      </c>
      <c r="F9">
        <f t="shared" si="2"/>
        <v>1.7840981256171253</v>
      </c>
      <c r="G9" s="9">
        <f t="shared" si="4"/>
        <v>-2.9466831838928564E-2</v>
      </c>
      <c r="H9">
        <f t="shared" si="5"/>
        <v>0.97053316816107138</v>
      </c>
      <c r="S9" s="2"/>
      <c r="T9" s="1"/>
    </row>
    <row r="10" spans="1:20" x14ac:dyDescent="0.25">
      <c r="A10" s="2">
        <v>0.41016008004002003</v>
      </c>
      <c r="B10" s="1">
        <v>0.70973675429903504</v>
      </c>
      <c r="C10">
        <f t="shared" si="0"/>
        <v>8.845234368372322E-2</v>
      </c>
      <c r="D10">
        <f t="shared" si="3"/>
        <v>-0.17946149560047528</v>
      </c>
      <c r="E10">
        <f t="shared" si="1"/>
        <v>4.9304034102503635</v>
      </c>
      <c r="F10">
        <f t="shared" si="2"/>
        <v>2.0222546573778768</v>
      </c>
      <c r="G10" s="9">
        <f t="shared" si="4"/>
        <v>-3.4150506827047747E-2</v>
      </c>
      <c r="H10">
        <f t="shared" si="5"/>
        <v>0.96584949317295221</v>
      </c>
      <c r="S10" s="2"/>
      <c r="T10" s="1"/>
    </row>
    <row r="11" spans="1:20" x14ac:dyDescent="0.25">
      <c r="A11" s="2">
        <v>0.46018009004502303</v>
      </c>
      <c r="B11" s="1">
        <v>0.70782785606185095</v>
      </c>
      <c r="C11">
        <f t="shared" si="0"/>
        <v>9.9065491901776367E-2</v>
      </c>
      <c r="D11">
        <f t="shared" si="3"/>
        <v>-0.17986163935193417</v>
      </c>
      <c r="E11">
        <f t="shared" si="1"/>
        <v>4.90706475444843</v>
      </c>
      <c r="F11">
        <f t="shared" si="2"/>
        <v>2.2581335005588374</v>
      </c>
      <c r="G11" s="9">
        <f t="shared" si="4"/>
        <v>-3.8815304625741127E-2</v>
      </c>
      <c r="H11">
        <f t="shared" si="5"/>
        <v>0.96118469537425888</v>
      </c>
      <c r="S11" s="2"/>
      <c r="T11" s="1"/>
    </row>
    <row r="12" spans="1:20" x14ac:dyDescent="0.25">
      <c r="A12" s="2">
        <v>0.51020010005002503</v>
      </c>
      <c r="B12" s="1">
        <v>0.705924091971176</v>
      </c>
      <c r="C12">
        <f t="shared" si="0"/>
        <v>0.10962081372259232</v>
      </c>
      <c r="D12">
        <f t="shared" si="3"/>
        <v>-0.1803605918410337</v>
      </c>
      <c r="E12">
        <f t="shared" si="1"/>
        <v>4.8838832906693748</v>
      </c>
      <c r="F12">
        <f t="shared" si="2"/>
        <v>2.4917577435321605</v>
      </c>
      <c r="G12" s="9">
        <f t="shared" si="4"/>
        <v>-4.3461340482903468E-2</v>
      </c>
      <c r="H12">
        <f t="shared" si="5"/>
        <v>0.95653865951709649</v>
      </c>
      <c r="S12" s="2"/>
      <c r="T12" s="1"/>
    </row>
    <row r="13" spans="1:20" x14ac:dyDescent="0.25">
      <c r="A13" s="2">
        <v>0.56022011005502703</v>
      </c>
      <c r="B13" s="1">
        <v>0.70402544821828195</v>
      </c>
      <c r="C13">
        <f t="shared" si="0"/>
        <v>0.12011311535218208</v>
      </c>
      <c r="D13">
        <f t="shared" si="3"/>
        <v>-0.18095588746129981</v>
      </c>
      <c r="E13">
        <f t="shared" si="1"/>
        <v>4.860857645251305</v>
      </c>
      <c r="F13">
        <f t="shared" si="2"/>
        <v>2.7231502049845058</v>
      </c>
      <c r="G13" s="9">
        <f t="shared" si="4"/>
        <v>-4.8088729203901018E-2</v>
      </c>
      <c r="H13">
        <f t="shared" si="5"/>
        <v>0.95191127079609894</v>
      </c>
      <c r="S13" s="2"/>
      <c r="T13" s="1"/>
    </row>
    <row r="14" spans="1:20" x14ac:dyDescent="0.25">
      <c r="A14" s="2">
        <v>0.61024012006003003</v>
      </c>
      <c r="B14" s="1">
        <v>0.70213191103157602</v>
      </c>
      <c r="C14">
        <f t="shared" si="0"/>
        <v>0.1305375016957443</v>
      </c>
      <c r="D14">
        <f t="shared" si="3"/>
        <v>-0.18164495484909962</v>
      </c>
      <c r="E14">
        <f t="shared" si="1"/>
        <v>4.8379864586843553</v>
      </c>
      <c r="F14">
        <f t="shared" si="2"/>
        <v>2.9523334373963404</v>
      </c>
      <c r="G14" s="9">
        <f t="shared" si="4"/>
        <v>-5.2697585151905459E-2</v>
      </c>
      <c r="H14">
        <f t="shared" si="5"/>
        <v>0.94730241484809452</v>
      </c>
      <c r="S14" s="2"/>
      <c r="T14" s="1"/>
    </row>
    <row r="15" spans="1:20" x14ac:dyDescent="0.25">
      <c r="A15" s="2">
        <v>0.66026013006503304</v>
      </c>
      <c r="B15" s="1">
        <v>0.70024346667651005</v>
      </c>
      <c r="C15">
        <f t="shared" si="0"/>
        <v>0.14088938872011852</v>
      </c>
      <c r="D15">
        <f t="shared" si="3"/>
        <v>-0.18242513182567524</v>
      </c>
      <c r="E15">
        <f t="shared" si="1"/>
        <v>4.8152683854461404</v>
      </c>
      <c r="F15">
        <f t="shared" si="2"/>
        <v>3.1793297304727104</v>
      </c>
      <c r="G15" s="9">
        <f t="shared" si="4"/>
        <v>-5.7288022247579243E-2</v>
      </c>
      <c r="H15">
        <f t="shared" si="5"/>
        <v>0.94271197775242077</v>
      </c>
      <c r="S15" s="2"/>
      <c r="T15" s="1"/>
    </row>
    <row r="16" spans="1:20" x14ac:dyDescent="0.25">
      <c r="A16" s="2">
        <v>0.71028014007003504</v>
      </c>
      <c r="B16" s="1">
        <v>0.698360101455473</v>
      </c>
      <c r="C16">
        <f t="shared" si="0"/>
        <v>0.15116451232170655</v>
      </c>
      <c r="D16">
        <f t="shared" si="3"/>
        <v>-0.18329368035494703</v>
      </c>
      <c r="E16">
        <f t="shared" si="1"/>
        <v>4.7927020938391438</v>
      </c>
      <c r="F16">
        <f t="shared" si="2"/>
        <v>3.4041611145260173</v>
      </c>
      <c r="G16" s="9">
        <f t="shared" si="4"/>
        <v>-6.1860153969566026E-2</v>
      </c>
      <c r="H16">
        <f t="shared" si="5"/>
        <v>0.93813984603043399</v>
      </c>
      <c r="S16" s="2"/>
      <c r="T16" s="1"/>
    </row>
    <row r="17" spans="1:20" x14ac:dyDescent="0.25">
      <c r="A17" s="2">
        <v>0.76030015007503704</v>
      </c>
      <c r="B17" s="1">
        <v>0.69648180170769602</v>
      </c>
      <c r="C17">
        <f t="shared" si="0"/>
        <v>0.16135893382582053</v>
      </c>
      <c r="D17">
        <f t="shared" si="3"/>
        <v>-0.18424780131162785</v>
      </c>
      <c r="E17">
        <f t="shared" si="1"/>
        <v>4.7702862658303369</v>
      </c>
      <c r="F17">
        <f t="shared" si="2"/>
        <v>3.6268493638116932</v>
      </c>
      <c r="G17" s="9">
        <f t="shared" si="4"/>
        <v>-6.6414093354277948E-2</v>
      </c>
      <c r="H17">
        <f t="shared" si="5"/>
        <v>0.93358590664572205</v>
      </c>
      <c r="S17" s="2"/>
      <c r="T17" s="1"/>
    </row>
    <row r="18" spans="1:20" x14ac:dyDescent="0.25">
      <c r="A18" s="2">
        <v>0.81032016008004004</v>
      </c>
      <c r="B18" s="1">
        <v>0.69460855380915099</v>
      </c>
      <c r="C18">
        <f t="shared" si="0"/>
        <v>0.17146904229851329</v>
      </c>
      <c r="D18">
        <f t="shared" si="3"/>
        <v>-0.18528464888429755</v>
      </c>
      <c r="E18">
        <f t="shared" si="1"/>
        <v>4.7480195968927941</v>
      </c>
      <c r="F18">
        <f t="shared" si="2"/>
        <v>3.8474159998173363</v>
      </c>
      <c r="G18" s="9">
        <f t="shared" si="4"/>
        <v>-7.0949952996179066E-2</v>
      </c>
      <c r="H18">
        <f t="shared" si="5"/>
        <v>0.92905004700382099</v>
      </c>
      <c r="S18" s="2"/>
      <c r="T18" s="1"/>
    </row>
    <row r="19" spans="1:20" x14ac:dyDescent="0.25">
      <c r="A19" s="2">
        <v>0.86034017008504304</v>
      </c>
      <c r="B19" s="1">
        <v>0.692740344172454</v>
      </c>
      <c r="C19">
        <f t="shared" si="0"/>
        <v>0.1814915538966819</v>
      </c>
      <c r="D19">
        <f t="shared" si="3"/>
        <v>-0.18640134445325621</v>
      </c>
      <c r="E19">
        <f t="shared" si="1"/>
        <v>4.7259007958493919</v>
      </c>
      <c r="F19">
        <f t="shared" si="2"/>
        <v>4.0658822945061059</v>
      </c>
      <c r="G19" s="9">
        <f t="shared" si="4"/>
        <v>-7.5467845047765519E-2</v>
      </c>
      <c r="H19">
        <f t="shared" si="5"/>
        <v>0.92453215495223451</v>
      </c>
      <c r="S19" s="2"/>
      <c r="T19" s="1"/>
    </row>
    <row r="20" spans="1:20" x14ac:dyDescent="0.25">
      <c r="A20" s="2">
        <v>0.91036018009004505</v>
      </c>
      <c r="B20" s="1">
        <v>0.69087715924676596</v>
      </c>
      <c r="C20">
        <f t="shared" si="0"/>
        <v>0.19142350851635506</v>
      </c>
      <c r="D20">
        <f t="shared" si="3"/>
        <v>-0.18759498981171907</v>
      </c>
      <c r="E20">
        <f t="shared" si="1"/>
        <v>4.7039285847184873</v>
      </c>
      <c r="F20">
        <f t="shared" si="2"/>
        <v>4.2822692735150332</v>
      </c>
      <c r="G20" s="9">
        <f t="shared" si="4"/>
        <v>-7.9967881219765211E-2</v>
      </c>
      <c r="H20">
        <f t="shared" si="5"/>
        <v>0.92003211878023483</v>
      </c>
      <c r="S20" s="2"/>
      <c r="T20" s="1"/>
    </row>
    <row r="21" spans="1:20" x14ac:dyDescent="0.25">
      <c r="A21" s="2">
        <v>0.96038019009504705</v>
      </c>
      <c r="B21" s="1">
        <v>0.68901898551769103</v>
      </c>
      <c r="C21">
        <f t="shared" si="0"/>
        <v>0.20126226402273745</v>
      </c>
      <c r="D21">
        <f t="shared" si="3"/>
        <v>-0.18886267962137443</v>
      </c>
      <c r="E21">
        <f t="shared" si="1"/>
        <v>4.682101698561544</v>
      </c>
      <c r="F21">
        <f t="shared" si="2"/>
        <v>4.4965977193088786</v>
      </c>
      <c r="G21" s="9">
        <f t="shared" si="4"/>
        <v>-8.4450172781400837E-2</v>
      </c>
      <c r="H21">
        <f t="shared" si="5"/>
        <v>0.91554982721859912</v>
      </c>
      <c r="S21" s="2"/>
      <c r="T21" s="1"/>
    </row>
    <row r="22" spans="1:20" x14ac:dyDescent="0.25">
      <c r="A22" s="2">
        <v>1.01040020010005</v>
      </c>
      <c r="B22" s="1">
        <v>0.68716580950718598</v>
      </c>
      <c r="C22">
        <f t="shared" si="0"/>
        <v>0.2110054883594227</v>
      </c>
      <c r="D22">
        <f t="shared" si="3"/>
        <v>-0.19020151301735522</v>
      </c>
      <c r="E22">
        <f t="shared" si="1"/>
        <v>4.6604188853328399</v>
      </c>
      <c r="F22">
        <f t="shared" si="2"/>
        <v>4.7088881742903537</v>
      </c>
      <c r="G22" s="9">
        <f t="shared" si="4"/>
        <v>-8.8914830560061719E-2</v>
      </c>
      <c r="H22">
        <f t="shared" si="5"/>
        <v>0.91108516943993823</v>
      </c>
      <c r="S22" s="2"/>
      <c r="T22" s="1"/>
    </row>
    <row r="23" spans="1:20" x14ac:dyDescent="0.25">
      <c r="A23" s="2">
        <v>1.0604202101050499</v>
      </c>
      <c r="B23" s="1">
        <v>0.68531761777345301</v>
      </c>
      <c r="C23">
        <f t="shared" si="0"/>
        <v>0.22065114983908454</v>
      </c>
      <c r="D23">
        <f t="shared" si="3"/>
        <v>-0.19160860430670609</v>
      </c>
      <c r="E23">
        <f t="shared" si="1"/>
        <v>4.6388789057308957</v>
      </c>
      <c r="F23">
        <f t="shared" si="2"/>
        <v>4.9191609438670403</v>
      </c>
      <c r="G23" s="9">
        <f t="shared" si="4"/>
        <v>-9.3361964942238404E-2</v>
      </c>
      <c r="H23">
        <f t="shared" si="5"/>
        <v>0.90663803505776164</v>
      </c>
      <c r="S23" s="2"/>
      <c r="T23" s="1"/>
    </row>
    <row r="24" spans="1:20" x14ac:dyDescent="0.25">
      <c r="A24" s="2">
        <v>1.1104402201100501</v>
      </c>
      <c r="B24" s="1">
        <v>0.68347439691085199</v>
      </c>
      <c r="C24">
        <f t="shared" si="0"/>
        <v>0.23019750591503171</v>
      </c>
      <c r="D24">
        <f t="shared" si="3"/>
        <v>-0.19308109271611723</v>
      </c>
      <c r="E24">
        <f t="shared" si="1"/>
        <v>4.6174805330520368</v>
      </c>
      <c r="F24">
        <f t="shared" si="2"/>
        <v>5.1274360994761752</v>
      </c>
      <c r="G24" s="9">
        <f t="shared" si="4"/>
        <v>-9.7791685872717457E-2</v>
      </c>
      <c r="H24">
        <f t="shared" si="5"/>
        <v>0.90220831412728253</v>
      </c>
      <c r="S24" s="2"/>
      <c r="T24" s="1"/>
    </row>
    <row r="25" spans="1:20" x14ac:dyDescent="0.25">
      <c r="A25" s="2">
        <v>1.1604602301150599</v>
      </c>
      <c r="B25" s="1">
        <v>0.68163613354979502</v>
      </c>
      <c r="C25">
        <f t="shared" si="0"/>
        <v>0.23964309072349843</v>
      </c>
      <c r="D25">
        <f t="shared" si="3"/>
        <v>-0.19461615117882472</v>
      </c>
      <c r="E25">
        <f t="shared" si="1"/>
        <v>4.5962225530456031</v>
      </c>
      <c r="F25">
        <f t="shared" si="2"/>
        <v>5.3337334815673287</v>
      </c>
      <c r="G25" s="9">
        <f t="shared" si="4"/>
        <v>-0.10220410285570669</v>
      </c>
      <c r="H25">
        <f t="shared" si="5"/>
        <v>0.89779589714429331</v>
      </c>
      <c r="S25" s="2"/>
      <c r="T25" s="1"/>
    </row>
    <row r="26" spans="1:20" x14ac:dyDescent="0.25">
      <c r="A26" s="2">
        <v>1.2104802401200601</v>
      </c>
      <c r="B26" s="1">
        <v>0.67980281435665302</v>
      </c>
      <c r="C26">
        <f t="shared" si="0"/>
        <v>0.2489867016717324</v>
      </c>
      <c r="D26">
        <f t="shared" si="3"/>
        <v>-0.19621099415408746</v>
      </c>
      <c r="E26">
        <f t="shared" si="1"/>
        <v>4.5751037637711596</v>
      </c>
      <c r="F26">
        <f t="shared" si="2"/>
        <v>5.5380727025439036</v>
      </c>
      <c r="G26" s="9">
        <f t="shared" si="4"/>
        <v>-0.10659932495443382</v>
      </c>
      <c r="H26">
        <f t="shared" si="5"/>
        <v>0.89340067504556619</v>
      </c>
      <c r="S26" s="2"/>
      <c r="T26" s="1"/>
    </row>
    <row r="27" spans="1:20" x14ac:dyDescent="0.25">
      <c r="A27" s="2">
        <v>1.26050025012506</v>
      </c>
      <c r="B27" s="1">
        <v>0.67797442603366198</v>
      </c>
      <c r="C27">
        <f t="shared" si="0"/>
        <v>0.25822738532812289</v>
      </c>
      <c r="D27">
        <f t="shared" si="3"/>
        <v>-0.19786288449844236</v>
      </c>
      <c r="E27">
        <f t="shared" si="1"/>
        <v>4.5541229754575019</v>
      </c>
      <c r="F27">
        <f t="shared" si="2"/>
        <v>5.7404731496644636</v>
      </c>
      <c r="G27" s="9">
        <f t="shared" si="4"/>
        <v>-0.11097746079120629</v>
      </c>
      <c r="H27">
        <f t="shared" si="5"/>
        <v>0.88902253920879371</v>
      </c>
      <c r="S27" s="2"/>
      <c r="T27" s="1"/>
    </row>
    <row r="28" spans="1:20" x14ac:dyDescent="0.25">
      <c r="A28" s="2">
        <v>1.3105202601300701</v>
      </c>
      <c r="B28" s="1">
        <v>0.67615095531881897</v>
      </c>
      <c r="C28">
        <f t="shared" si="0"/>
        <v>0.26736442284884204</v>
      </c>
      <c r="D28">
        <f t="shared" si="3"/>
        <v>-0.19956913941834092</v>
      </c>
      <c r="E28">
        <f t="shared" si="1"/>
        <v>4.5332790103633362</v>
      </c>
      <c r="F28">
        <f t="shared" si="2"/>
        <v>5.940953987903546</v>
      </c>
      <c r="G28" s="9">
        <f t="shared" si="4"/>
        <v>-0.11533861854842635</v>
      </c>
      <c r="H28">
        <f t="shared" si="5"/>
        <v>0.88466138145157369</v>
      </c>
      <c r="S28" s="2"/>
      <c r="T28" s="1"/>
    </row>
    <row r="29" spans="1:20" x14ac:dyDescent="0.25">
      <c r="A29" s="2">
        <v>1.36054027013507</v>
      </c>
      <c r="B29" s="1">
        <v>0.67433238898579495</v>
      </c>
      <c r="C29">
        <f t="shared" si="0"/>
        <v>0.2763973151520322</v>
      </c>
      <c r="D29">
        <f t="shared" si="3"/>
        <v>-0.20132713553794437</v>
      </c>
      <c r="E29">
        <f t="shared" si="1"/>
        <v>4.5125707026399375</v>
      </c>
      <c r="F29">
        <f t="shared" si="2"/>
        <v>6.1395341627733426</v>
      </c>
      <c r="G29" s="9">
        <f t="shared" si="4"/>
        <v>-0.1196829059677248</v>
      </c>
      <c r="H29">
        <f t="shared" si="5"/>
        <v>0.8803170940322752</v>
      </c>
      <c r="S29" s="2"/>
      <c r="T29" s="1"/>
    </row>
    <row r="30" spans="1:20" x14ac:dyDescent="0.25">
      <c r="A30" s="2">
        <v>1.4105602801400701</v>
      </c>
      <c r="B30" s="1">
        <v>0.672518713843829</v>
      </c>
      <c r="C30">
        <f t="shared" si="0"/>
        <v>0.28532576802623322</v>
      </c>
      <c r="D30">
        <f t="shared" si="3"/>
        <v>-0.20313431313577424</v>
      </c>
      <c r="E30">
        <f t="shared" si="1"/>
        <v>4.4919968981953096</v>
      </c>
      <c r="F30">
        <f t="shared" si="2"/>
        <v>6.3362324031067017</v>
      </c>
      <c r="G30" s="9">
        <f t="shared" si="4"/>
        <v>-0.12401043035127768</v>
      </c>
      <c r="H30">
        <f t="shared" si="5"/>
        <v>0.87598956964872232</v>
      </c>
      <c r="S30" s="2"/>
      <c r="T30" s="1"/>
    </row>
    <row r="31" spans="1:20" x14ac:dyDescent="0.25">
      <c r="A31" s="2">
        <v>1.46058029014507</v>
      </c>
      <c r="B31" s="1">
        <v>0.67070991673764302</v>
      </c>
      <c r="C31">
        <f t="shared" si="0"/>
        <v>0.29414967733529468</v>
      </c>
      <c r="D31">
        <f t="shared" si="3"/>
        <v>-0.20498817959614396</v>
      </c>
      <c r="E31">
        <f t="shared" si="1"/>
        <v>4.4715564545603197</v>
      </c>
      <c r="F31">
        <f t="shared" si="2"/>
        <v>6.531067223801772</v>
      </c>
      <c r="G31" s="9">
        <f t="shared" si="4"/>
        <v>-0.12832129856084581</v>
      </c>
      <c r="H31">
        <f t="shared" si="5"/>
        <v>0.87167870143915416</v>
      </c>
      <c r="S31" s="2"/>
      <c r="T31" s="1"/>
    </row>
    <row r="32" spans="1:20" x14ac:dyDescent="0.25">
      <c r="A32" s="2">
        <v>1.5106003001500801</v>
      </c>
      <c r="B32" s="1">
        <v>0.66890598454733896</v>
      </c>
      <c r="C32">
        <f t="shared" si="0"/>
        <v>0.30286911445827841</v>
      </c>
      <c r="D32">
        <f t="shared" si="3"/>
        <v>-0.2068863121392365</v>
      </c>
      <c r="E32">
        <f t="shared" si="1"/>
        <v>4.4512482407563043</v>
      </c>
      <c r="F32">
        <f t="shared" si="2"/>
        <v>6.7240569285289888</v>
      </c>
      <c r="G32" s="9">
        <f t="shared" si="4"/>
        <v>-0.13261561701917055</v>
      </c>
      <c r="H32">
        <f t="shared" si="5"/>
        <v>0.86738438298082943</v>
      </c>
      <c r="S32" s="2"/>
      <c r="T32" s="1"/>
    </row>
    <row r="33" spans="1:20" x14ac:dyDescent="0.25">
      <c r="A33" s="2">
        <v>1.56062031015508</v>
      </c>
      <c r="B33" s="1">
        <v>0.66710690418830398</v>
      </c>
      <c r="C33">
        <f t="shared" si="0"/>
        <v>0.31148431208008048</v>
      </c>
      <c r="D33">
        <f t="shared" si="3"/>
        <v>-0.20882635988315917</v>
      </c>
      <c r="E33">
        <f t="shared" si="1"/>
        <v>4.4310711371644587</v>
      </c>
      <c r="F33">
        <f t="shared" si="2"/>
        <v>6.9152196124008203</v>
      </c>
      <c r="G33" s="9">
        <f t="shared" si="4"/>
        <v>-0.13689349170975895</v>
      </c>
      <c r="H33">
        <f t="shared" si="5"/>
        <v>0.86310650829024105</v>
      </c>
      <c r="S33" s="2"/>
      <c r="T33" s="1"/>
    </row>
    <row r="34" spans="1:20" x14ac:dyDescent="0.25">
      <c r="A34" s="2">
        <v>1.6106403201600801</v>
      </c>
      <c r="B34" s="1">
        <v>0.66531266261112099</v>
      </c>
      <c r="C34">
        <f t="shared" si="0"/>
        <v>0.31999565042728667</v>
      </c>
      <c r="D34">
        <f t="shared" ref="D34:D97" si="6">(B34-B33)/(C34-C33)</f>
        <v>-0.21080604529979122</v>
      </c>
      <c r="E34">
        <f t="shared" si="1"/>
        <v>4.4110240353969097</v>
      </c>
      <c r="F34">
        <f t="shared" si="2"/>
        <v>7.1045731646054868</v>
      </c>
      <c r="G34" s="9">
        <f t="shared" si="4"/>
        <v>-0.1411550281766128</v>
      </c>
      <c r="H34">
        <f t="shared" si="5"/>
        <v>0.85884497182338726</v>
      </c>
      <c r="S34" s="2"/>
      <c r="T34" s="1"/>
    </row>
    <row r="35" spans="1:20" x14ac:dyDescent="0.25">
      <c r="A35" s="2">
        <v>1.66066033016508</v>
      </c>
      <c r="B35" s="1">
        <v>0.66352324680146801</v>
      </c>
      <c r="C35">
        <f t="shared" si="0"/>
        <v>0.32840364402415206</v>
      </c>
      <c r="D35">
        <f t="shared" si="6"/>
        <v>-0.21282316512706304</v>
      </c>
      <c r="E35">
        <f t="shared" si="1"/>
        <v>4.3911058381693104</v>
      </c>
      <c r="F35">
        <f t="shared" si="2"/>
        <v>7.2921352710040575</v>
      </c>
      <c r="G35" s="9">
        <f t="shared" si="4"/>
        <v>-0.14540033152548409</v>
      </c>
      <c r="H35">
        <f t="shared" si="5"/>
        <v>0.85459966847451585</v>
      </c>
      <c r="S35" s="2"/>
      <c r="T35" s="1"/>
    </row>
    <row r="36" spans="1:20" x14ac:dyDescent="0.25">
      <c r="A36" s="2">
        <v>1.7106803401700901</v>
      </c>
      <c r="B36" s="1">
        <v>0.661738643780026</v>
      </c>
      <c r="C36">
        <f t="shared" si="0"/>
        <v>0.33670892902594546</v>
      </c>
      <c r="D36">
        <f t="shared" si="6"/>
        <v>-0.2148755907902804</v>
      </c>
      <c r="E36">
        <f t="shared" si="1"/>
        <v>4.3713154591751078</v>
      </c>
      <c r="F36">
        <f t="shared" si="2"/>
        <v>7.4779234166924464</v>
      </c>
      <c r="G36" s="9">
        <f t="shared" si="4"/>
        <v>-0.14962950642353323</v>
      </c>
      <c r="H36">
        <f t="shared" si="5"/>
        <v>0.85037049357646677</v>
      </c>
      <c r="S36" s="2"/>
      <c r="T36" s="1"/>
    </row>
    <row r="37" spans="1:20" x14ac:dyDescent="0.25">
      <c r="A37" s="2">
        <v>1.76070035017509</v>
      </c>
      <c r="B37" s="1">
        <v>0.65995884060238796</v>
      </c>
      <c r="C37">
        <f t="shared" si="0"/>
        <v>0.34491225117106783</v>
      </c>
      <c r="D37">
        <f t="shared" si="6"/>
        <v>-0.21696126839250074</v>
      </c>
      <c r="E37">
        <f t="shared" si="1"/>
        <v>4.3516518229614203</v>
      </c>
      <c r="F37">
        <f t="shared" si="2"/>
        <v>7.6619548885282409</v>
      </c>
      <c r="G37" s="9">
        <f t="shared" si="4"/>
        <v>-0.15384265709957046</v>
      </c>
      <c r="H37">
        <f t="shared" si="5"/>
        <v>0.84615734290042954</v>
      </c>
      <c r="S37" s="2"/>
      <c r="T37" s="1"/>
    </row>
    <row r="38" spans="1:20" x14ac:dyDescent="0.25">
      <c r="A38" s="2">
        <v>1.8107203601800901</v>
      </c>
      <c r="B38" s="1">
        <v>0.65818382435895795</v>
      </c>
      <c r="C38">
        <f t="shared" si="0"/>
        <v>0.35301445437952772</v>
      </c>
      <c r="D38">
        <f t="shared" si="6"/>
        <v>-0.21907821832666932</v>
      </c>
      <c r="E38">
        <f t="shared" si="1"/>
        <v>4.3321138648063497</v>
      </c>
      <c r="F38">
        <f t="shared" si="2"/>
        <v>7.844246777623316</v>
      </c>
      <c r="G38" s="9">
        <f t="shared" si="4"/>
        <v>-0.15803988734501334</v>
      </c>
      <c r="H38">
        <f t="shared" si="5"/>
        <v>0.84196011265498671</v>
      </c>
      <c r="S38" s="2"/>
      <c r="T38" s="1"/>
    </row>
    <row r="39" spans="1:20" x14ac:dyDescent="0.25">
      <c r="A39" s="2">
        <v>1.86074037018509</v>
      </c>
      <c r="B39" s="1">
        <v>0.65641358217486401</v>
      </c>
      <c r="C39">
        <f t="shared" si="0"/>
        <v>0.36101647001328607</v>
      </c>
      <c r="D39">
        <f t="shared" si="6"/>
        <v>-0.22122453455673891</v>
      </c>
      <c r="E39">
        <f t="shared" si="1"/>
        <v>4.3127005305979926</v>
      </c>
      <c r="F39">
        <f t="shared" si="2"/>
        <v>8.0248159818023428</v>
      </c>
      <c r="G39" s="9">
        <f t="shared" si="4"/>
        <v>-0.16222130051328176</v>
      </c>
      <c r="H39">
        <f t="shared" si="5"/>
        <v>0.83777869948671824</v>
      </c>
      <c r="S39" s="2"/>
      <c r="T39" s="1"/>
    </row>
    <row r="40" spans="1:20" x14ac:dyDescent="0.25">
      <c r="A40" s="2">
        <v>1.9107603801901001</v>
      </c>
      <c r="B40" s="1">
        <v>0.65464810120986205</v>
      </c>
      <c r="C40">
        <f t="shared" si="0"/>
        <v>0.36891930680380297</v>
      </c>
      <c r="D40">
        <f t="shared" si="6"/>
        <v>-0.22339838361845746</v>
      </c>
      <c r="E40">
        <f t="shared" si="1"/>
        <v>4.293410776714853</v>
      </c>
      <c r="F40">
        <f t="shared" si="2"/>
        <v>8.2036792080279461</v>
      </c>
      <c r="G40" s="9">
        <f t="shared" si="4"/>
        <v>-0.16638699952081767</v>
      </c>
      <c r="H40">
        <f t="shared" si="5"/>
        <v>0.8336130004791823</v>
      </c>
      <c r="S40" s="2"/>
      <c r="T40" s="1"/>
    </row>
    <row r="41" spans="1:20" x14ac:dyDescent="0.25">
      <c r="A41" s="2">
        <v>1.9607803901951</v>
      </c>
      <c r="B41" s="1">
        <v>0.65288736865824204</v>
      </c>
      <c r="C41">
        <f t="shared" si="0"/>
        <v>0.37672404144347893</v>
      </c>
      <c r="D41">
        <f t="shared" si="6"/>
        <v>-0.2255980033797943</v>
      </c>
      <c r="E41">
        <f t="shared" si="1"/>
        <v>4.2742435699077905</v>
      </c>
      <c r="F41">
        <f t="shared" si="2"/>
        <v>8.3808529747926954</v>
      </c>
      <c r="G41" s="9">
        <f t="shared" si="4"/>
        <v>-0.17053708684734104</v>
      </c>
      <c r="H41">
        <f t="shared" si="5"/>
        <v>0.82946291315265896</v>
      </c>
      <c r="S41" s="2"/>
      <c r="T41" s="1"/>
    </row>
    <row r="42" spans="1:20" x14ac:dyDescent="0.25">
      <c r="A42" s="2">
        <v>2.0108004002000999</v>
      </c>
      <c r="B42" s="1">
        <v>0.65113137174873603</v>
      </c>
      <c r="C42">
        <f t="shared" si="0"/>
        <v>0.38443180983064096</v>
      </c>
      <c r="D42">
        <f t="shared" si="6"/>
        <v>-0.22782170160052764</v>
      </c>
      <c r="E42">
        <f t="shared" si="1"/>
        <v>4.2551978871834448</v>
      </c>
      <c r="F42">
        <f t="shared" si="2"/>
        <v>8.5563536144790895</v>
      </c>
      <c r="G42" s="9">
        <f t="shared" si="4"/>
        <v>-0.17467166453583718</v>
      </c>
      <c r="H42">
        <f t="shared" si="5"/>
        <v>0.82532833546416284</v>
      </c>
      <c r="S42" s="2"/>
      <c r="T42" s="1"/>
    </row>
    <row r="43" spans="1:20" x14ac:dyDescent="0.25">
      <c r="A43" s="2">
        <v>2.0608204102051002</v>
      </c>
      <c r="B43" s="1">
        <v>0.64938009774442695</v>
      </c>
      <c r="C43">
        <f t="shared" si="0"/>
        <v>0.3920437989519463</v>
      </c>
      <c r="D43">
        <f t="shared" si="6"/>
        <v>-0.23006785432829954</v>
      </c>
      <c r="E43">
        <f t="shared" si="1"/>
        <v>4.2362727156891307</v>
      </c>
      <c r="F43">
        <f t="shared" si="2"/>
        <v>8.7301972756871482</v>
      </c>
      <c r="G43" s="9">
        <f t="shared" si="4"/>
        <v>-0.17879083419311911</v>
      </c>
      <c r="H43">
        <f t="shared" si="5"/>
        <v>0.82120916580688086</v>
      </c>
      <c r="S43" s="2"/>
      <c r="T43" s="1"/>
    </row>
    <row r="44" spans="1:20" x14ac:dyDescent="0.25">
      <c r="A44" s="2">
        <v>2.1108404202101099</v>
      </c>
      <c r="B44" s="1">
        <v>0.64763353394265399</v>
      </c>
      <c r="C44">
        <f t="shared" si="0"/>
        <v>0.39956123938162347</v>
      </c>
      <c r="D44">
        <f t="shared" si="6"/>
        <v>-0.23233490416204935</v>
      </c>
      <c r="E44">
        <f t="shared" si="1"/>
        <v>4.2174670525991331</v>
      </c>
      <c r="F44">
        <f t="shared" si="2"/>
        <v>8.9023999255306485</v>
      </c>
      <c r="G44" s="9">
        <f t="shared" si="4"/>
        <v>-0.18289469699030952</v>
      </c>
      <c r="H44">
        <f t="shared" si="5"/>
        <v>0.81710530300969042</v>
      </c>
      <c r="S44" s="2"/>
      <c r="T44" s="1"/>
    </row>
    <row r="45" spans="1:20" x14ac:dyDescent="0.25">
      <c r="A45" s="2">
        <v>2.1608604302151102</v>
      </c>
      <c r="B45" s="1">
        <v>0.64589166767492001</v>
      </c>
      <c r="C45">
        <f t="shared" si="0"/>
        <v>0.40698539837348313</v>
      </c>
      <c r="D45">
        <f t="shared" si="6"/>
        <v>-0.23462135841162335</v>
      </c>
      <c r="E45">
        <f t="shared" si="1"/>
        <v>4.1987799050024233</v>
      </c>
      <c r="F45">
        <f t="shared" si="2"/>
        <v>9.0729773519020966</v>
      </c>
      <c r="G45" s="9">
        <f t="shared" si="4"/>
        <v>-0.18698335366339797</v>
      </c>
      <c r="H45">
        <f t="shared" si="5"/>
        <v>0.81301664633660198</v>
      </c>
      <c r="S45" s="2"/>
      <c r="T45" s="1"/>
    </row>
    <row r="46" spans="1:20" x14ac:dyDescent="0.25">
      <c r="A46" s="2">
        <v>2.2108804402201101</v>
      </c>
      <c r="B46" s="1">
        <v>0.64415448630680205</v>
      </c>
      <c r="C46">
        <f t="shared" si="0"/>
        <v>0.41431757351915549</v>
      </c>
      <c r="D46">
        <f t="shared" si="6"/>
        <v>-0.23692578717835003</v>
      </c>
      <c r="E46">
        <f t="shared" si="1"/>
        <v>4.1802102897918152</v>
      </c>
      <c r="F46">
        <f t="shared" si="2"/>
        <v>9.2419451657075626</v>
      </c>
      <c r="G46" s="9">
        <f t="shared" si="4"/>
        <v>-0.19105690451285035</v>
      </c>
      <c r="H46">
        <f t="shared" si="5"/>
        <v>0.80894309548714971</v>
      </c>
      <c r="S46" s="2"/>
      <c r="T46" s="1"/>
    </row>
    <row r="47" spans="1:20" x14ac:dyDescent="0.25">
      <c r="A47" s="2">
        <v>2.26090045022511</v>
      </c>
      <c r="B47" s="1">
        <v>0.64242197723785899</v>
      </c>
      <c r="C47">
        <f t="shared" si="0"/>
        <v>0.4215590869442381</v>
      </c>
      <c r="D47">
        <f t="shared" si="6"/>
        <v>-0.23924682138158182</v>
      </c>
      <c r="E47">
        <f t="shared" si="1"/>
        <v>4.1617572335544581</v>
      </c>
      <c r="F47">
        <f t="shared" si="2"/>
        <v>9.4093188030708834</v>
      </c>
      <c r="G47" s="9">
        <f t="shared" si="4"/>
        <v>-0.19511544940474895</v>
      </c>
      <c r="H47">
        <f t="shared" si="5"/>
        <v>0.8048845505952511</v>
      </c>
      <c r="S47" s="2"/>
      <c r="T47" s="1"/>
    </row>
    <row r="48" spans="1:20" x14ac:dyDescent="0.25">
      <c r="A48" s="2">
        <v>2.3109204602301099</v>
      </c>
      <c r="B48" s="1">
        <v>0.64069412790153901</v>
      </c>
      <c r="C48">
        <f t="shared" si="0"/>
        <v>0.42871128001303405</v>
      </c>
      <c r="D48">
        <f t="shared" si="6"/>
        <v>-0.24158315074831382</v>
      </c>
      <c r="E48">
        <f t="shared" si="1"/>
        <v>4.1434197724636821</v>
      </c>
      <c r="F48">
        <f t="shared" si="2"/>
        <v>9.575113527508309</v>
      </c>
      <c r="G48" s="9">
        <f t="shared" si="4"/>
        <v>-0.19915908777110855</v>
      </c>
      <c r="H48">
        <f t="shared" si="5"/>
        <v>0.80084091222889142</v>
      </c>
      <c r="S48" s="2"/>
      <c r="T48" s="1"/>
    </row>
    <row r="49" spans="1:20" x14ac:dyDescent="0.25">
      <c r="A49" s="2">
        <v>2.36094047023512</v>
      </c>
      <c r="B49" s="1">
        <v>0.63897092576508796</v>
      </c>
      <c r="C49">
        <f t="shared" si="0"/>
        <v>0.4357755085120445</v>
      </c>
      <c r="D49">
        <f t="shared" si="6"/>
        <v>-0.2439335217840754</v>
      </c>
      <c r="E49">
        <f t="shared" si="1"/>
        <v>4.1251969521722076</v>
      </c>
      <c r="F49">
        <f t="shared" si="2"/>
        <v>9.7393444320739349</v>
      </c>
      <c r="G49" s="9">
        <f t="shared" si="4"/>
        <v>-0.20318791861003752</v>
      </c>
      <c r="H49">
        <f t="shared" si="5"/>
        <v>0.79681208138996251</v>
      </c>
      <c r="S49" s="2"/>
      <c r="T49" s="1"/>
    </row>
    <row r="50" spans="1:20" x14ac:dyDescent="0.25">
      <c r="A50" s="2">
        <v>2.4109604802401199</v>
      </c>
      <c r="B50" s="1">
        <v>0.63725235832946303</v>
      </c>
      <c r="C50">
        <f t="shared" si="0"/>
        <v>0.4427531382823558</v>
      </c>
      <c r="D50">
        <f t="shared" si="6"/>
        <v>-0.24629673573928487</v>
      </c>
      <c r="E50">
        <f t="shared" si="1"/>
        <v>4.1070878277067013</v>
      </c>
      <c r="F50">
        <f t="shared" si="2"/>
        <v>9.9020264414760994</v>
      </c>
      <c r="G50" s="9">
        <f t="shared" si="4"/>
        <v>-0.20720204048609392</v>
      </c>
      <c r="H50">
        <f t="shared" si="5"/>
        <v>0.79279795951390608</v>
      </c>
      <c r="S50" s="2"/>
      <c r="T50" s="1"/>
    </row>
    <row r="51" spans="1:20" x14ac:dyDescent="0.25">
      <c r="A51" s="2">
        <v>2.4609804902451198</v>
      </c>
      <c r="B51" s="1">
        <v>0.63553841312923398</v>
      </c>
      <c r="C51">
        <f t="shared" si="0"/>
        <v>0.44964554127143458</v>
      </c>
      <c r="D51">
        <f t="shared" si="6"/>
        <v>-0.24867164658608137</v>
      </c>
      <c r="E51">
        <f t="shared" si="1"/>
        <v>4.0890914633635287</v>
      </c>
      <c r="F51">
        <f t="shared" si="2"/>
        <v>10.063174314165511</v>
      </c>
      <c r="G51" s="9">
        <f t="shared" si="4"/>
        <v>-0.21120155153150988</v>
      </c>
      <c r="H51">
        <f t="shared" si="5"/>
        <v>0.78879844846849012</v>
      </c>
      <c r="S51" s="2"/>
      <c r="T51" s="1"/>
    </row>
    <row r="52" spans="1:20" x14ac:dyDescent="0.25">
      <c r="A52" s="2">
        <v>2.5110005002501299</v>
      </c>
      <c r="B52" s="1">
        <v>0.63382907773250197</v>
      </c>
      <c r="C52">
        <f t="shared" si="0"/>
        <v>0.45645409197544645</v>
      </c>
      <c r="D52">
        <f t="shared" si="6"/>
        <v>-0.25105715901106607</v>
      </c>
      <c r="E52">
        <f t="shared" si="1"/>
        <v>4.0712069326059561</v>
      </c>
      <c r="F52">
        <f t="shared" si="2"/>
        <v>10.222802644395353</v>
      </c>
      <c r="G52" s="9">
        <f t="shared" si="4"/>
        <v>-0.21518654944516655</v>
      </c>
      <c r="H52">
        <f t="shared" si="5"/>
        <v>0.78481345055483342</v>
      </c>
      <c r="S52" s="2"/>
      <c r="T52" s="1"/>
    </row>
    <row r="53" spans="1:20" x14ac:dyDescent="0.25">
      <c r="A53" s="2">
        <v>2.5610205102551298</v>
      </c>
      <c r="B53" s="1">
        <v>0.63212433974080195</v>
      </c>
      <c r="C53">
        <f t="shared" si="0"/>
        <v>0.46318016424413283</v>
      </c>
      <c r="D53">
        <f t="shared" si="6"/>
        <v>-0.25345222644075932</v>
      </c>
      <c r="E53">
        <f t="shared" si="1"/>
        <v>4.0534333179624618</v>
      </c>
      <c r="F53">
        <f t="shared" si="2"/>
        <v>10.380925864253367</v>
      </c>
      <c r="G53" s="9">
        <f t="shared" si="4"/>
        <v>-0.21915713149490459</v>
      </c>
      <c r="H53">
        <f t="shared" si="5"/>
        <v>0.78084286850509543</v>
      </c>
      <c r="S53" s="2"/>
      <c r="T53" s="1"/>
    </row>
    <row r="54" spans="1:20" x14ac:dyDescent="0.25">
      <c r="A54" s="2">
        <v>2.6110405202601301</v>
      </c>
      <c r="B54" s="1">
        <v>0.63042418678901602</v>
      </c>
      <c r="C54">
        <f t="shared" si="0"/>
        <v>0.46982512842133428</v>
      </c>
      <c r="D54">
        <f t="shared" si="6"/>
        <v>-0.2558558490983413</v>
      </c>
      <c r="E54">
        <f t="shared" si="1"/>
        <v>4.035769710926397</v>
      </c>
      <c r="F54">
        <f t="shared" si="2"/>
        <v>10.537558245667334</v>
      </c>
      <c r="G54" s="9">
        <f t="shared" si="4"/>
        <v>-0.22311339451644671</v>
      </c>
      <c r="H54">
        <f t="shared" si="5"/>
        <v>0.77688660548355326</v>
      </c>
      <c r="S54" s="2"/>
      <c r="T54" s="1"/>
    </row>
    <row r="55" spans="1:20" x14ac:dyDescent="0.25">
      <c r="A55" s="2">
        <v>2.66106053026513</v>
      </c>
      <c r="B55" s="1">
        <v>0.62872860654528395</v>
      </c>
      <c r="C55">
        <f t="shared" si="0"/>
        <v>0.47639034879538772</v>
      </c>
      <c r="D55">
        <f t="shared" si="6"/>
        <v>-0.25826707210518129</v>
      </c>
      <c r="E55">
        <f t="shared" si="1"/>
        <v>4.0182152118568633</v>
      </c>
      <c r="F55">
        <f t="shared" si="2"/>
        <v>10.692713902383236</v>
      </c>
      <c r="G55" s="9">
        <f t="shared" si="4"/>
        <v>-0.22705543491454358</v>
      </c>
      <c r="H55">
        <f t="shared" si="5"/>
        <v>0.77294456508545639</v>
      </c>
      <c r="S55" s="2"/>
      <c r="T55" s="1"/>
    </row>
    <row r="56" spans="1:20" x14ac:dyDescent="0.25">
      <c r="A56" s="2">
        <v>2.7110805402701299</v>
      </c>
      <c r="B56" s="1">
        <v>0.62703758671091303</v>
      </c>
      <c r="C56">
        <f t="shared" si="0"/>
        <v>0.48287718133494306</v>
      </c>
      <c r="D56">
        <f t="shared" si="6"/>
        <v>-0.26068498362790121</v>
      </c>
      <c r="E56">
        <f t="shared" si="1"/>
        <v>4.0007689298807829</v>
      </c>
      <c r="F56">
        <f t="shared" si="2"/>
        <v>10.846406791917142</v>
      </c>
      <c r="G56" s="9">
        <f t="shared" si="4"/>
        <v>-0.23098334866351636</v>
      </c>
      <c r="H56">
        <f t="shared" si="5"/>
        <v>0.76901665133648367</v>
      </c>
      <c r="S56" s="2"/>
      <c r="T56" s="1"/>
    </row>
    <row r="57" spans="1:20" x14ac:dyDescent="0.25">
      <c r="A57" s="2">
        <v>2.76110055027514</v>
      </c>
      <c r="B57" s="1">
        <v>0.62535111502028895</v>
      </c>
      <c r="C57">
        <f t="shared" si="0"/>
        <v>0.48928697168703056</v>
      </c>
      <c r="D57">
        <f t="shared" si="6"/>
        <v>-0.26310871307590306</v>
      </c>
      <c r="E57">
        <f t="shared" si="1"/>
        <v>3.9834299827961921</v>
      </c>
      <c r="F57">
        <f t="shared" si="2"/>
        <v>10.998650717481057</v>
      </c>
      <c r="G57" s="9">
        <f t="shared" si="4"/>
        <v>-0.23489723130753015</v>
      </c>
      <c r="H57">
        <f t="shared" si="5"/>
        <v>0.76510276869246985</v>
      </c>
      <c r="S57" s="2"/>
      <c r="T57" s="1"/>
    </row>
    <row r="58" spans="1:20" x14ac:dyDescent="0.25">
      <c r="A58" s="2">
        <v>2.8111205602801399</v>
      </c>
      <c r="B58" s="1">
        <v>0.62366917924078702</v>
      </c>
      <c r="C58">
        <f t="shared" si="0"/>
        <v>0.49562105341555523</v>
      </c>
      <c r="D58">
        <f t="shared" si="6"/>
        <v>-0.26553742935263391</v>
      </c>
      <c r="E58">
        <f t="shared" si="1"/>
        <v>3.9661974969767142</v>
      </c>
      <c r="F58">
        <f t="shared" si="2"/>
        <v>11.14945932988287</v>
      </c>
      <c r="G58" s="9">
        <f t="shared" si="4"/>
        <v>-0.23879717796138294</v>
      </c>
      <c r="H58">
        <f t="shared" si="5"/>
        <v>0.76120282203861711</v>
      </c>
      <c r="S58" s="2"/>
      <c r="T58" s="1"/>
    </row>
    <row r="59" spans="1:20" x14ac:dyDescent="0.25">
      <c r="A59" s="2">
        <v>2.8611405702851398</v>
      </c>
      <c r="B59" s="1">
        <v>0.62199176717268201</v>
      </c>
      <c r="C59">
        <f t="shared" si="0"/>
        <v>0.50188074645976488</v>
      </c>
      <c r="D59">
        <f t="shared" si="6"/>
        <v>-0.26797033916170282</v>
      </c>
      <c r="E59">
        <f t="shared" si="1"/>
        <v>3.949070607277184</v>
      </c>
      <c r="F59">
        <f t="shared" si="2"/>
        <v>11.298846129401326</v>
      </c>
      <c r="G59" s="9">
        <f t="shared" si="4"/>
        <v>-0.24268328331081501</v>
      </c>
      <c r="H59">
        <f t="shared" si="5"/>
        <v>0.75731671668918499</v>
      </c>
      <c r="S59" s="2"/>
      <c r="T59" s="1"/>
    </row>
    <row r="60" spans="1:20" x14ac:dyDescent="0.25">
      <c r="A60" s="2">
        <v>2.9111605802901499</v>
      </c>
      <c r="B60" s="1">
        <v>0.620318866649062</v>
      </c>
      <c r="C60">
        <f t="shared" si="0"/>
        <v>0.50806735579351925</v>
      </c>
      <c r="D60">
        <f t="shared" si="6"/>
        <v>-0.27040668537006318</v>
      </c>
      <c r="E60">
        <f t="shared" si="1"/>
        <v>3.9320484569404677</v>
      </c>
      <c r="F60">
        <f t="shared" si="2"/>
        <v>11.4468244676358</v>
      </c>
      <c r="G60" s="9">
        <f t="shared" si="4"/>
        <v>-0.24655564161288324</v>
      </c>
      <c r="H60">
        <f t="shared" si="5"/>
        <v>0.75344435838711676</v>
      </c>
      <c r="S60" s="2"/>
      <c r="T60" s="1"/>
    </row>
    <row r="61" spans="1:20" x14ac:dyDescent="0.25">
      <c r="A61" s="2">
        <v>2.9611805902951498</v>
      </c>
      <c r="B61" s="1">
        <v>0.61865046553573999</v>
      </c>
      <c r="C61">
        <f t="shared" si="0"/>
        <v>0.514182170267526</v>
      </c>
      <c r="D61">
        <f t="shared" si="6"/>
        <v>-0.27284574542926088</v>
      </c>
      <c r="E61">
        <f t="shared" si="1"/>
        <v>3.9151301975053987</v>
      </c>
      <c r="F61">
        <f t="shared" si="2"/>
        <v>11.593407549331403</v>
      </c>
      <c r="G61" s="9">
        <f t="shared" si="4"/>
        <v>-0.25041434669681145</v>
      </c>
      <c r="H61">
        <f t="shared" si="5"/>
        <v>0.7495856533031886</v>
      </c>
      <c r="S61" s="2"/>
      <c r="T61" s="1"/>
    </row>
    <row r="62" spans="1:20" x14ac:dyDescent="0.25">
      <c r="A62" s="2">
        <v>3.0112006003001501</v>
      </c>
      <c r="B62" s="1">
        <v>0.61698655173116201</v>
      </c>
      <c r="C62">
        <f t="shared" si="0"/>
        <v>0.52022646161796215</v>
      </c>
      <c r="D62">
        <f t="shared" si="6"/>
        <v>-0.27528682985440595</v>
      </c>
      <c r="E62">
        <f t="shared" si="1"/>
        <v>3.8983149887157849</v>
      </c>
      <c r="F62">
        <f t="shared" si="2"/>
        <v>11.738608434180044</v>
      </c>
      <c r="G62" s="9">
        <f t="shared" si="4"/>
        <v>-0.25425949196484482</v>
      </c>
      <c r="H62">
        <f t="shared" si="5"/>
        <v>0.74574050803515513</v>
      </c>
      <c r="S62" s="2"/>
      <c r="T62" s="1"/>
    </row>
    <row r="63" spans="1:20" x14ac:dyDescent="0.25">
      <c r="A63" s="2">
        <v>3.06122061030515</v>
      </c>
      <c r="B63" s="1">
        <v>0.61532711316632505</v>
      </c>
      <c r="C63">
        <f t="shared" si="0"/>
        <v>0.52620148362607344</v>
      </c>
      <c r="D63">
        <f t="shared" si="6"/>
        <v>-0.27772928075984094</v>
      </c>
      <c r="E63">
        <f t="shared" si="1"/>
        <v>3.8816019984306407</v>
      </c>
      <c r="F63">
        <f t="shared" si="2"/>
        <v>11.882440038597537</v>
      </c>
      <c r="G63" s="9">
        <f t="shared" si="4"/>
        <v>-0.25809117039160451</v>
      </c>
      <c r="H63">
        <f t="shared" si="5"/>
        <v>0.74190882960839555</v>
      </c>
      <c r="S63" s="2"/>
      <c r="T63" s="1"/>
    </row>
    <row r="64" spans="1:20" x14ac:dyDescent="0.25">
      <c r="A64" s="2">
        <v>3.1112406203101499</v>
      </c>
      <c r="B64" s="1">
        <v>0.61367213780468599</v>
      </c>
      <c r="C64">
        <f t="shared" si="0"/>
        <v>0.53210847141454309</v>
      </c>
      <c r="D64">
        <f t="shared" si="6"/>
        <v>-0.28017247045432203</v>
      </c>
      <c r="E64">
        <f t="shared" si="1"/>
        <v>3.8649904025353981</v>
      </c>
      <c r="F64">
        <f t="shared" si="2"/>
        <v>12.024915137477008</v>
      </c>
      <c r="G64" s="9">
        <f t="shared" si="4"/>
        <v>-0.26190947452607299</v>
      </c>
      <c r="H64">
        <f t="shared" si="5"/>
        <v>0.73809052547392695</v>
      </c>
      <c r="S64" s="2"/>
      <c r="T64" s="1"/>
    </row>
    <row r="65" spans="1:20" x14ac:dyDescent="0.25">
      <c r="A65" s="2">
        <v>3.16126063031516</v>
      </c>
      <c r="B65" s="1">
        <v>0.61202161364207397</v>
      </c>
      <c r="C65">
        <f t="shared" si="0"/>
        <v>0.53794864086748706</v>
      </c>
      <c r="D65">
        <f t="shared" si="6"/>
        <v>-0.28261580009121312</v>
      </c>
      <c r="E65">
        <f t="shared" si="1"/>
        <v>3.848479384854242</v>
      </c>
      <c r="F65">
        <f t="shared" si="2"/>
        <v>12.16604636591922</v>
      </c>
      <c r="G65" s="9">
        <f t="shared" si="4"/>
        <v>-0.26571449649151513</v>
      </c>
      <c r="H65">
        <f t="shared" si="5"/>
        <v>0.73428550350848487</v>
      </c>
      <c r="S65" s="2"/>
      <c r="T65" s="1"/>
    </row>
    <row r="66" spans="1:20" x14ac:dyDescent="0.25">
      <c r="A66" s="2">
        <v>3.2112806403201599</v>
      </c>
      <c r="B66" s="1">
        <v>0.61037552870660505</v>
      </c>
      <c r="C66">
        <f t="shared" si="0"/>
        <v>0.54372318816197696</v>
      </c>
      <c r="D66">
        <f t="shared" si="6"/>
        <v>-0.28505869837443704</v>
      </c>
      <c r="E66">
        <f t="shared" si="1"/>
        <v>3.8320681370635277</v>
      </c>
      <c r="F66">
        <f t="shared" si="2"/>
        <v>12.305846220939847</v>
      </c>
      <c r="G66" s="9">
        <f t="shared" si="4"/>
        <v>-0.2695063279860489</v>
      </c>
      <c r="H66">
        <f t="shared" si="5"/>
        <v>0.7304936720139511</v>
      </c>
      <c r="S66" s="2"/>
      <c r="T66" s="1"/>
    </row>
    <row r="67" spans="1:20" x14ac:dyDescent="0.25">
      <c r="A67" s="2">
        <v>3.2613006503251598</v>
      </c>
      <c r="B67" s="1">
        <v>0.608733871058596</v>
      </c>
      <c r="C67">
        <f t="shared" ref="C67:C130" si="7">LOG(0.5*A67+SQRT(0.25*A67^2+1))</f>
        <v>0.5494332893999806</v>
      </c>
      <c r="D67">
        <f t="shared" si="6"/>
        <v>-0.28750062031877544</v>
      </c>
      <c r="E67">
        <f t="shared" ref="E67:E130" si="8">(1/10^B67)*(10^(2*B67)-1)</f>
        <v>3.8157558586062312</v>
      </c>
      <c r="F67">
        <f t="shared" ref="F67:F130" si="9">A67*E67</f>
        <v>12.444327063154541</v>
      </c>
      <c r="G67" s="9">
        <f t="shared" si="4"/>
        <v>-0.27328506028292904</v>
      </c>
      <c r="H67">
        <f t="shared" si="5"/>
        <v>0.72671493971707091</v>
      </c>
      <c r="S67" s="2"/>
      <c r="T67" s="1"/>
    </row>
    <row r="68" spans="1:20" x14ac:dyDescent="0.25">
      <c r="A68" s="2">
        <v>3.3113206603301699</v>
      </c>
      <c r="B68" s="1">
        <v>0.60709662879047399</v>
      </c>
      <c r="C68">
        <f t="shared" si="7"/>
        <v>0.55508010033049504</v>
      </c>
      <c r="D68">
        <f t="shared" si="6"/>
        <v>-0.28994104606453486</v>
      </c>
      <c r="E68">
        <f t="shared" si="8"/>
        <v>3.7995417566073995</v>
      </c>
      <c r="F68">
        <f t="shared" si="9"/>
        <v>12.581501118441267</v>
      </c>
      <c r="G68" s="9">
        <f t="shared" ref="G68:G131" si="10">((E68-E67)/E67)/((A68-A67)/A67)</f>
        <v>-0.27705078423228291</v>
      </c>
      <c r="H68">
        <f t="shared" ref="H68:H131" si="11">ABS(-1-G68)</f>
        <v>0.72294921576771709</v>
      </c>
      <c r="S68" s="2"/>
      <c r="T68" s="1"/>
    </row>
    <row r="69" spans="1:20" x14ac:dyDescent="0.25">
      <c r="A69" s="2">
        <v>3.3613406703351698</v>
      </c>
      <c r="B69" s="1">
        <v>0.60546379002669404</v>
      </c>
      <c r="C69">
        <f t="shared" si="7"/>
        <v>0.56066475615252442</v>
      </c>
      <c r="D69">
        <f t="shared" si="6"/>
        <v>-0.29237947974143974</v>
      </c>
      <c r="E69">
        <f t="shared" si="8"/>
        <v>3.7834250457906893</v>
      </c>
      <c r="F69">
        <f t="shared" si="9"/>
        <v>12.717380479580946</v>
      </c>
      <c r="G69" s="9">
        <f t="shared" si="10"/>
        <v>-0.28080359026060908</v>
      </c>
      <c r="H69">
        <f t="shared" si="11"/>
        <v>0.71919640973939092</v>
      </c>
      <c r="S69" s="2"/>
      <c r="T69" s="1"/>
    </row>
    <row r="70" spans="1:20" x14ac:dyDescent="0.25">
      <c r="A70" s="2">
        <v>3.4113606803401701</v>
      </c>
      <c r="B70" s="1">
        <v>0.60383534292365204</v>
      </c>
      <c r="C70">
        <f t="shared" si="7"/>
        <v>0.56618837139035938</v>
      </c>
      <c r="D70">
        <f t="shared" si="6"/>
        <v>-0.29481544838381707</v>
      </c>
      <c r="E70">
        <f t="shared" si="8"/>
        <v>3.7674049483958791</v>
      </c>
      <c r="F70">
        <f t="shared" si="9"/>
        <v>12.85197710787669</v>
      </c>
      <c r="G70" s="9">
        <f t="shared" si="10"/>
        <v>-0.28454356837148281</v>
      </c>
      <c r="H70">
        <f t="shared" si="11"/>
        <v>0.71545643162851724</v>
      </c>
      <c r="S70" s="2"/>
      <c r="T70" s="1"/>
    </row>
    <row r="71" spans="1:20" x14ac:dyDescent="0.25">
      <c r="A71" s="2">
        <v>3.46138069034517</v>
      </c>
      <c r="B71" s="1">
        <v>0.60221127566959698</v>
      </c>
      <c r="C71">
        <f t="shared" si="7"/>
        <v>0.57165203983331581</v>
      </c>
      <c r="D71">
        <f t="shared" si="6"/>
        <v>-0.29724850089480692</v>
      </c>
      <c r="E71">
        <f t="shared" si="8"/>
        <v>3.7514806940973502</v>
      </c>
      <c r="F71">
        <f t="shared" si="9"/>
        <v>12.985302834751264</v>
      </c>
      <c r="G71" s="9">
        <f t="shared" si="10"/>
        <v>-0.28827080814723716</v>
      </c>
      <c r="H71">
        <f t="shared" si="11"/>
        <v>0.71172919185276284</v>
      </c>
      <c r="S71" s="2"/>
      <c r="T71" s="1"/>
    </row>
    <row r="72" spans="1:20" x14ac:dyDescent="0.25">
      <c r="A72" s="2">
        <v>3.5114007003501699</v>
      </c>
      <c r="B72" s="1">
        <v>0.60059157648454697</v>
      </c>
      <c r="C72">
        <f t="shared" si="7"/>
        <v>0.57705683453282075</v>
      </c>
      <c r="D72">
        <f t="shared" si="6"/>
        <v>-0.29967820705536929</v>
      </c>
      <c r="E72">
        <f t="shared" si="8"/>
        <v>3.7356515199236071</v>
      </c>
      <c r="F72">
        <f t="shared" si="9"/>
        <v>13.117369363323931</v>
      </c>
      <c r="G72" s="9">
        <f t="shared" si="10"/>
        <v>-0.29198539874828222</v>
      </c>
      <c r="H72">
        <f t="shared" si="11"/>
        <v>0.70801460125171778</v>
      </c>
      <c r="S72" s="2"/>
      <c r="T72" s="1"/>
    </row>
    <row r="73" spans="1:20" x14ac:dyDescent="0.25">
      <c r="A73" s="2">
        <v>3.56142071035518</v>
      </c>
      <c r="B73" s="1">
        <v>0.59897623362020402</v>
      </c>
      <c r="C73">
        <f t="shared" si="7"/>
        <v>0.58240380785034329</v>
      </c>
      <c r="D73">
        <f t="shared" si="6"/>
        <v>-0.30210415657944611</v>
      </c>
      <c r="E73">
        <f t="shared" si="8"/>
        <v>3.7199166701777222</v>
      </c>
      <c r="F73">
        <f t="shared" si="9"/>
        <v>13.24818826996642</v>
      </c>
      <c r="G73" s="9">
        <f t="shared" si="10"/>
        <v>-0.29568742891458677</v>
      </c>
      <c r="H73">
        <f t="shared" si="11"/>
        <v>0.70431257108541323</v>
      </c>
      <c r="S73" s="2"/>
      <c r="T73" s="1"/>
    </row>
    <row r="74" spans="1:20" x14ac:dyDescent="0.25">
      <c r="A74" s="2">
        <v>3.6114407203601799</v>
      </c>
      <c r="B74" s="1">
        <v>0.59736523535986696</v>
      </c>
      <c r="C74">
        <f t="shared" si="7"/>
        <v>0.58769399155025259</v>
      </c>
      <c r="D74">
        <f t="shared" si="6"/>
        <v>-0.30452595821288397</v>
      </c>
      <c r="E74">
        <f t="shared" si="8"/>
        <v>3.7042753963587467</v>
      </c>
      <c r="F74">
        <f t="shared" si="9"/>
        <v>13.377771005838323</v>
      </c>
      <c r="G74" s="9">
        <f t="shared" si="10"/>
        <v>-0.2993769869664476</v>
      </c>
      <c r="H74">
        <f t="shared" si="11"/>
        <v>0.70062301303355246</v>
      </c>
      <c r="S74" s="2"/>
      <c r="T74" s="1"/>
    </row>
    <row r="75" spans="1:20" x14ac:dyDescent="0.25">
      <c r="A75" s="2">
        <v>3.6614607303651798</v>
      </c>
      <c r="B75" s="1">
        <v>0.59575857001834898</v>
      </c>
      <c r="C75">
        <f t="shared" si="7"/>
        <v>0.59292839693225219</v>
      </c>
      <c r="D75">
        <f t="shared" si="6"/>
        <v>-0.30694323887161851</v>
      </c>
      <c r="E75">
        <f t="shared" si="8"/>
        <v>3.6887269570840866</v>
      </c>
      <c r="F75">
        <f t="shared" si="9"/>
        <v>13.506128898402826</v>
      </c>
      <c r="G75" s="9">
        <f t="shared" si="10"/>
        <v>-0.3030541608041542</v>
      </c>
      <c r="H75">
        <f t="shared" si="11"/>
        <v>0.69694583919584585</v>
      </c>
      <c r="S75" s="2"/>
      <c r="T75" s="1"/>
    </row>
    <row r="76" spans="1:20" x14ac:dyDescent="0.25">
      <c r="A76" s="2">
        <v>3.7114807403701899</v>
      </c>
      <c r="B76" s="1">
        <v>0.59415622594189099</v>
      </c>
      <c r="C76">
        <f t="shared" si="7"/>
        <v>0.59810801499849386</v>
      </c>
      <c r="D76">
        <f t="shared" si="6"/>
        <v>-0.30935564282264605</v>
      </c>
      <c r="E76">
        <f t="shared" si="8"/>
        <v>3.6732706180127734</v>
      </c>
      <c r="F76">
        <f t="shared" si="9"/>
        <v>13.633273152922113</v>
      </c>
      <c r="G76" s="9">
        <f t="shared" si="10"/>
        <v>-0.30671903790990485</v>
      </c>
      <c r="H76">
        <f t="shared" si="11"/>
        <v>0.69328096209009515</v>
      </c>
      <c r="S76" s="2"/>
      <c r="T76" s="1"/>
    </row>
    <row r="77" spans="1:20" x14ac:dyDescent="0.25">
      <c r="A77" s="2">
        <v>3.7615007503751898</v>
      </c>
      <c r="B77" s="1">
        <v>0.59255819150807798</v>
      </c>
      <c r="C77">
        <f t="shared" si="7"/>
        <v>0.60323381665096776</v>
      </c>
      <c r="D77">
        <f t="shared" si="6"/>
        <v>-0.31176283090114176</v>
      </c>
      <c r="E77">
        <f t="shared" si="8"/>
        <v>3.6579056517696817</v>
      </c>
      <c r="F77">
        <f t="shared" si="9"/>
        <v>13.759214853933306</v>
      </c>
      <c r="G77" s="9">
        <f t="shared" si="10"/>
        <v>-0.31037170534797459</v>
      </c>
      <c r="H77">
        <f t="shared" si="11"/>
        <v>0.68962829465202535</v>
      </c>
      <c r="S77" s="2"/>
      <c r="T77" s="1"/>
    </row>
    <row r="78" spans="1:20" x14ac:dyDescent="0.25">
      <c r="A78" s="2">
        <v>3.8115207603801902</v>
      </c>
      <c r="B78" s="1">
        <v>0.59096445512575502</v>
      </c>
      <c r="C78">
        <f t="shared" si="7"/>
        <v>0.60830675291517711</v>
      </c>
      <c r="D78">
        <f t="shared" si="6"/>
        <v>-0.31416447976433581</v>
      </c>
      <c r="E78">
        <f t="shared" si="8"/>
        <v>3.6426313378706494</v>
      </c>
      <c r="F78">
        <f t="shared" si="9"/>
        <v>13.883964966705447</v>
      </c>
      <c r="G78" s="9">
        <f t="shared" si="10"/>
        <v>-0.31401224976490621</v>
      </c>
      <c r="H78">
        <f t="shared" si="11"/>
        <v>0.68598775023509373</v>
      </c>
      <c r="S78" s="2"/>
      <c r="T78" s="1"/>
    </row>
    <row r="79" spans="1:20" x14ac:dyDescent="0.25">
      <c r="A79" s="2">
        <v>3.8615407703851901</v>
      </c>
      <c r="B79" s="1">
        <v>0.58937500523493902</v>
      </c>
      <c r="C79">
        <f t="shared" si="7"/>
        <v>0.61332775518646787</v>
      </c>
      <c r="D79">
        <f t="shared" si="6"/>
        <v>-0.3165602811821458</v>
      </c>
      <c r="E79">
        <f t="shared" si="8"/>
        <v>3.6274469626484351</v>
      </c>
      <c r="F79">
        <f t="shared" si="9"/>
        <v>14.007534338676855</v>
      </c>
      <c r="G79" s="9">
        <f t="shared" si="10"/>
        <v>-0.31764075739205927</v>
      </c>
      <c r="H79">
        <f t="shared" si="11"/>
        <v>0.68235924260794079</v>
      </c>
      <c r="S79" s="2"/>
      <c r="T79" s="1"/>
    </row>
    <row r="80" spans="1:20" x14ac:dyDescent="0.25">
      <c r="A80" s="2">
        <v>3.91156078039019</v>
      </c>
      <c r="B80" s="1">
        <v>0.58778983030674403</v>
      </c>
      <c r="C80">
        <f t="shared" si="7"/>
        <v>0.61829773549576361</v>
      </c>
      <c r="D80">
        <f t="shared" si="6"/>
        <v>-0.31894994135693294</v>
      </c>
      <c r="E80">
        <f t="shared" si="8"/>
        <v>3.6123518191797115</v>
      </c>
      <c r="F80">
        <f t="shared" si="9"/>
        <v>14.129933700874515</v>
      </c>
      <c r="G80" s="9">
        <f t="shared" si="10"/>
        <v>-0.32125731404283464</v>
      </c>
      <c r="H80">
        <f t="shared" si="11"/>
        <v>0.67874268595716536</v>
      </c>
      <c r="S80" s="2"/>
      <c r="T80" s="1"/>
    </row>
    <row r="81" spans="1:20" x14ac:dyDescent="0.25">
      <c r="A81" s="2">
        <v>3.9615807903952001</v>
      </c>
      <c r="B81" s="1">
        <v>0.58620891884328896</v>
      </c>
      <c r="C81">
        <f t="shared" si="7"/>
        <v>0.62321758679176265</v>
      </c>
      <c r="D81">
        <f t="shared" si="6"/>
        <v>-0.3213331802814271</v>
      </c>
      <c r="E81">
        <f t="shared" si="8"/>
        <v>3.5973452072127352</v>
      </c>
      <c r="F81">
        <f t="shared" si="9"/>
        <v>14.251173669314213</v>
      </c>
      <c r="G81" s="9">
        <f t="shared" si="10"/>
        <v>-0.32486200511743718</v>
      </c>
      <c r="H81">
        <f t="shared" si="11"/>
        <v>0.67513799488256288</v>
      </c>
      <c r="S81" s="2"/>
      <c r="T81" s="1"/>
    </row>
    <row r="82" spans="1:20" x14ac:dyDescent="0.25">
      <c r="A82" s="2">
        <v>4.0116008004002</v>
      </c>
      <c r="B82" s="1">
        <v>0.58463225937761498</v>
      </c>
      <c r="C82">
        <f t="shared" si="7"/>
        <v>0.62808818323694182</v>
      </c>
      <c r="D82">
        <f t="shared" si="6"/>
        <v>-0.32370973112225859</v>
      </c>
      <c r="E82">
        <f t="shared" si="8"/>
        <v>3.5824264330959803</v>
      </c>
      <c r="F82">
        <f t="shared" si="9"/>
        <v>14.371264746382668</v>
      </c>
      <c r="G82" s="9">
        <f t="shared" si="10"/>
        <v>-0.32845491560184475</v>
      </c>
      <c r="H82">
        <f t="shared" si="11"/>
        <v>0.67154508439815519</v>
      </c>
      <c r="S82" s="2"/>
      <c r="T82" s="1"/>
    </row>
    <row r="83" spans="1:20" x14ac:dyDescent="0.25">
      <c r="A83" s="2">
        <v>4.0616208104052003</v>
      </c>
      <c r="B83" s="1">
        <v>0.58305984047361004</v>
      </c>
      <c r="C83">
        <f t="shared" si="7"/>
        <v>0.63291038051500581</v>
      </c>
      <c r="D83">
        <f t="shared" si="6"/>
        <v>-0.32607933963171237</v>
      </c>
      <c r="E83">
        <f t="shared" si="8"/>
        <v>3.5675948097076784</v>
      </c>
      <c r="F83">
        <f t="shared" si="9"/>
        <v>14.490217322202287</v>
      </c>
      <c r="G83" s="9">
        <f t="shared" si="10"/>
        <v>-0.33203613006655691</v>
      </c>
      <c r="H83">
        <f t="shared" si="11"/>
        <v>0.66796386993344314</v>
      </c>
      <c r="S83" s="2"/>
      <c r="T83" s="1"/>
    </row>
    <row r="84" spans="1:20" x14ac:dyDescent="0.25">
      <c r="A84" s="2">
        <v>4.1116408204102104</v>
      </c>
      <c r="B84" s="1">
        <v>0.58149165072591702</v>
      </c>
      <c r="C84">
        <f t="shared" si="7"/>
        <v>0.6376850161476223</v>
      </c>
      <c r="D84">
        <f t="shared" si="6"/>
        <v>-0.32844176359351906</v>
      </c>
      <c r="E84">
        <f t="shared" si="8"/>
        <v>3.5528496563860497</v>
      </c>
      <c r="F84">
        <f t="shared" si="9"/>
        <v>14.608041675977271</v>
      </c>
      <c r="G84" s="9">
        <f t="shared" si="10"/>
        <v>-0.33560573267117644</v>
      </c>
      <c r="H84">
        <f t="shared" si="11"/>
        <v>0.66439426732882356</v>
      </c>
      <c r="S84" s="2"/>
      <c r="T84" s="1"/>
    </row>
    <row r="85" spans="1:20" x14ac:dyDescent="0.25">
      <c r="A85" s="2">
        <v>4.1616608304152098</v>
      </c>
      <c r="B85" s="1">
        <v>0.57992767875985396</v>
      </c>
      <c r="C85">
        <f t="shared" si="7"/>
        <v>0.64241290981854338</v>
      </c>
      <c r="D85">
        <f t="shared" si="6"/>
        <v>-0.330796772288318</v>
      </c>
      <c r="E85">
        <f t="shared" si="8"/>
        <v>3.538190298860457</v>
      </c>
      <c r="F85">
        <f t="shared" si="9"/>
        <v>14.724747977322648</v>
      </c>
      <c r="G85" s="9">
        <f t="shared" si="10"/>
        <v>-0.33916380716307165</v>
      </c>
      <c r="H85">
        <f t="shared" si="11"/>
        <v>0.6608361928369284</v>
      </c>
      <c r="S85" s="2"/>
      <c r="T85" s="1"/>
    </row>
    <row r="86" spans="1:20" x14ac:dyDescent="0.25">
      <c r="A86" s="2">
        <v>4.2116808404202102</v>
      </c>
      <c r="B86" s="1">
        <v>0.57836791323133496</v>
      </c>
      <c r="C86">
        <f t="shared" si="7"/>
        <v>0.64709486370340574</v>
      </c>
      <c r="D86">
        <f t="shared" si="6"/>
        <v>-0.33314414598614717</v>
      </c>
      <c r="E86">
        <f t="shared" si="8"/>
        <v>3.5236160691833947</v>
      </c>
      <c r="F86">
        <f t="shared" si="9"/>
        <v>14.840346287576477</v>
      </c>
      <c r="G86" s="9">
        <f t="shared" si="10"/>
        <v>-0.34271043687706509</v>
      </c>
      <c r="H86">
        <f t="shared" si="11"/>
        <v>0.65728956312293496</v>
      </c>
      <c r="S86" s="2"/>
      <c r="T86" s="1"/>
    </row>
    <row r="87" spans="1:20" x14ac:dyDescent="0.25">
      <c r="A87" s="2">
        <v>4.2617008504252096</v>
      </c>
      <c r="B87" s="1">
        <v>0.57681234282678195</v>
      </c>
      <c r="C87">
        <f t="shared" si="7"/>
        <v>0.65173166280366401</v>
      </c>
      <c r="D87">
        <f t="shared" si="6"/>
        <v>-0.33548367546619878</v>
      </c>
      <c r="E87">
        <f t="shared" si="8"/>
        <v>3.509126305663183</v>
      </c>
      <c r="F87">
        <f t="shared" si="9"/>
        <v>14.954846561094261</v>
      </c>
      <c r="G87" s="9">
        <f t="shared" si="10"/>
        <v>-0.34624570473923222</v>
      </c>
      <c r="H87">
        <f t="shared" si="11"/>
        <v>0.65375429526076778</v>
      </c>
      <c r="S87" s="2"/>
      <c r="T87" s="1"/>
    </row>
    <row r="88" spans="1:20" x14ac:dyDescent="0.25">
      <c r="A88" s="2">
        <v>4.3117208604302197</v>
      </c>
      <c r="B88" s="1">
        <v>0.57526095626304696</v>
      </c>
      <c r="C88">
        <f t="shared" si="7"/>
        <v>0.65632407528331282</v>
      </c>
      <c r="D88">
        <f t="shared" si="6"/>
        <v>-0.3378151615539613</v>
      </c>
      <c r="E88">
        <f t="shared" si="8"/>
        <v>3.4947203527975637</v>
      </c>
      <c r="F88">
        <f t="shared" si="9"/>
        <v>15.068258646527312</v>
      </c>
      <c r="G88" s="9">
        <f t="shared" si="10"/>
        <v>-0.34976969326475327</v>
      </c>
      <c r="H88">
        <f t="shared" si="11"/>
        <v>0.65023030673524673</v>
      </c>
      <c r="S88" s="2"/>
      <c r="T88" s="1"/>
    </row>
    <row r="89" spans="1:20" x14ac:dyDescent="0.25">
      <c r="A89" s="2">
        <v>4.3617408704352201</v>
      </c>
      <c r="B89" s="1">
        <v>0.57371374228732996</v>
      </c>
      <c r="C89">
        <f t="shared" si="7"/>
        <v>0.66087285280717356</v>
      </c>
      <c r="D89">
        <f t="shared" si="6"/>
        <v>-0.34013841468417522</v>
      </c>
      <c r="E89">
        <f t="shared" si="8"/>
        <v>3.4803975612080276</v>
      </c>
      <c r="F89">
        <f t="shared" si="9"/>
        <v>15.180592288084119</v>
      </c>
      <c r="G89" s="9">
        <f t="shared" si="10"/>
        <v>-0.35328248456040678</v>
      </c>
      <c r="H89">
        <f t="shared" si="11"/>
        <v>0.64671751543959322</v>
      </c>
      <c r="S89" s="2"/>
      <c r="T89" s="1"/>
    </row>
    <row r="90" spans="1:20" x14ac:dyDescent="0.25">
      <c r="A90" s="2">
        <v>4.4117608804402204</v>
      </c>
      <c r="B90" s="1">
        <v>0.57217068967709495</v>
      </c>
      <c r="C90">
        <f t="shared" si="7"/>
        <v>0.66537873087968935</v>
      </c>
      <c r="D90">
        <f t="shared" si="6"/>
        <v>-0.34245325448264469</v>
      </c>
      <c r="E90">
        <f t="shared" si="8"/>
        <v>3.4661572875749012</v>
      </c>
      <c r="F90">
        <f t="shared" si="9"/>
        <v>15.291857126775732</v>
      </c>
      <c r="G90" s="9">
        <f t="shared" si="10"/>
        <v>-0.35678416032501986</v>
      </c>
      <c r="H90">
        <f t="shared" si="11"/>
        <v>0.64321583967498008</v>
      </c>
      <c r="S90" s="2"/>
      <c r="T90" s="1"/>
    </row>
    <row r="91" spans="1:20" x14ac:dyDescent="0.25">
      <c r="A91" s="2">
        <v>4.4617808904452199</v>
      </c>
      <c r="B91" s="1">
        <v>0.57063178723999197</v>
      </c>
      <c r="C91">
        <f t="shared" si="7"/>
        <v>0.66984242918325898</v>
      </c>
      <c r="D91">
        <f t="shared" si="6"/>
        <v>-0.34475950936744754</v>
      </c>
      <c r="E91">
        <f t="shared" si="8"/>
        <v>3.4519988945732529</v>
      </c>
      <c r="F91">
        <f t="shared" si="9"/>
        <v>15.402062701644963</v>
      </c>
      <c r="G91" s="9">
        <f t="shared" si="10"/>
        <v>-0.3602748018496395</v>
      </c>
      <c r="H91">
        <f t="shared" si="11"/>
        <v>0.63972519815036044</v>
      </c>
      <c r="S91" s="2"/>
      <c r="T91" s="1"/>
    </row>
    <row r="92" spans="1:20" x14ac:dyDescent="0.25">
      <c r="A92" s="2">
        <v>4.5118009004502202</v>
      </c>
      <c r="B92" s="1">
        <v>0.56909702381376903</v>
      </c>
      <c r="C92">
        <f t="shared" si="7"/>
        <v>0.6742646519152895</v>
      </c>
      <c r="D92">
        <f t="shared" si="6"/>
        <v>-0.34705701617119433</v>
      </c>
      <c r="E92">
        <f t="shared" si="8"/>
        <v>3.4379217508094575</v>
      </c>
      <c r="F92">
        <f t="shared" si="9"/>
        <v>15.511218450979507</v>
      </c>
      <c r="G92" s="9">
        <f t="shared" si="10"/>
        <v>-0.3637544900203995</v>
      </c>
      <c r="H92">
        <f t="shared" si="11"/>
        <v>0.6362455099796005</v>
      </c>
      <c r="S92" s="2"/>
      <c r="T92" s="1"/>
    </row>
    <row r="93" spans="1:20" x14ac:dyDescent="0.25">
      <c r="A93" s="2">
        <v>4.5618209104552303</v>
      </c>
      <c r="B93" s="1">
        <v>0.56756638826620298</v>
      </c>
      <c r="C93">
        <f t="shared" si="7"/>
        <v>0.67864608812322647</v>
      </c>
      <c r="D93">
        <f t="shared" si="6"/>
        <v>-0.34934561977492851</v>
      </c>
      <c r="E93">
        <f t="shared" si="8"/>
        <v>3.4239252307586674</v>
      </c>
      <c r="F93">
        <f t="shared" si="9"/>
        <v>15.619333713510139</v>
      </c>
      <c r="G93" s="9">
        <f t="shared" si="10"/>
        <v>-0.36722330531526359</v>
      </c>
      <c r="H93">
        <f t="shared" si="11"/>
        <v>0.63277669468473641</v>
      </c>
      <c r="S93" s="2"/>
      <c r="T93" s="1"/>
    </row>
    <row r="94" spans="1:20" x14ac:dyDescent="0.25">
      <c r="A94" s="2">
        <v>4.6118409204602298</v>
      </c>
      <c r="B94" s="1">
        <v>0.56603986949500495</v>
      </c>
      <c r="C94">
        <f t="shared" si="7"/>
        <v>0.68298741203691493</v>
      </c>
      <c r="D94">
        <f t="shared" si="6"/>
        <v>-0.35162517276925992</v>
      </c>
      <c r="E94">
        <f t="shared" si="8"/>
        <v>3.4100087147028022</v>
      </c>
      <c r="F94">
        <f t="shared" si="9"/>
        <v>15.726417729592375</v>
      </c>
      <c r="G94" s="9">
        <f t="shared" si="10"/>
        <v>-0.3706813278107513</v>
      </c>
      <c r="H94">
        <f t="shared" si="11"/>
        <v>0.62931867218924875</v>
      </c>
      <c r="S94" s="2"/>
      <c r="T94" s="1"/>
    </row>
    <row r="95" spans="1:20" x14ac:dyDescent="0.25">
      <c r="A95" s="2">
        <v>4.6618609304652301</v>
      </c>
      <c r="B95" s="1">
        <v>0.56451745642775097</v>
      </c>
      <c r="C95">
        <f t="shared" si="7"/>
        <v>0.68728928339774498</v>
      </c>
      <c r="D95">
        <f t="shared" si="6"/>
        <v>-0.35389553511898392</v>
      </c>
      <c r="E95">
        <f t="shared" si="8"/>
        <v>3.3961715886694748</v>
      </c>
      <c r="F95">
        <f t="shared" si="9"/>
        <v>15.832479642374256</v>
      </c>
      <c r="G95" s="9">
        <f t="shared" si="10"/>
        <v>-0.37412863717658956</v>
      </c>
      <c r="H95">
        <f t="shared" si="11"/>
        <v>0.62587136282341049</v>
      </c>
      <c r="S95" s="2"/>
      <c r="T95" s="1"/>
    </row>
    <row r="96" spans="1:20" x14ac:dyDescent="0.25">
      <c r="A96" s="2">
        <v>4.7118809404702304</v>
      </c>
      <c r="B96" s="1">
        <v>0.56299913802179702</v>
      </c>
      <c r="C96">
        <f t="shared" si="7"/>
        <v>0.69155234778407837</v>
      </c>
      <c r="D96">
        <f t="shared" si="6"/>
        <v>-0.35615657385363625</v>
      </c>
      <c r="E96">
        <f t="shared" si="8"/>
        <v>3.3824132443714965</v>
      </c>
      <c r="F96">
        <f t="shared" si="9"/>
        <v>15.937528498948129</v>
      </c>
      <c r="G96" s="9">
        <f t="shared" si="10"/>
        <v>-0.37756531268090893</v>
      </c>
      <c r="H96">
        <f t="shared" si="11"/>
        <v>0.62243468731909113</v>
      </c>
      <c r="S96" s="2"/>
      <c r="T96" s="1"/>
    </row>
    <row r="97" spans="1:20" x14ac:dyDescent="0.25">
      <c r="A97" s="2">
        <v>4.7619009504752396</v>
      </c>
      <c r="B97" s="1">
        <v>0.56148490326419698</v>
      </c>
      <c r="C97">
        <f t="shared" si="7"/>
        <v>0.695777236932553</v>
      </c>
      <c r="D97">
        <f t="shared" si="6"/>
        <v>-0.35840816276723997</v>
      </c>
      <c r="E97">
        <f t="shared" si="8"/>
        <v>3.3687330791471171</v>
      </c>
      <c r="F97">
        <f t="shared" si="9"/>
        <v>16.041573251488039</v>
      </c>
      <c r="G97" s="9">
        <f t="shared" si="10"/>
        <v>-0.38099143318993001</v>
      </c>
      <c r="H97">
        <f t="shared" si="11"/>
        <v>0.61900856681006999</v>
      </c>
      <c r="S97" s="2"/>
      <c r="T97" s="1"/>
    </row>
    <row r="98" spans="1:20" x14ac:dyDescent="0.25">
      <c r="A98" s="2">
        <v>4.81192096048024</v>
      </c>
      <c r="B98" s="1">
        <v>0.55997474117162604</v>
      </c>
      <c r="C98">
        <f t="shared" si="7"/>
        <v>0.69996456905489801</v>
      </c>
      <c r="D98">
        <f t="shared" ref="D98:D161" si="12">(B98-B97)/(C98-C97)</f>
        <v>-0.36065018213200717</v>
      </c>
      <c r="E98">
        <f t="shared" si="8"/>
        <v>3.3551304959010002</v>
      </c>
      <c r="F98">
        <f t="shared" si="9"/>
        <v>16.144622758372485</v>
      </c>
      <c r="G98" s="9">
        <f t="shared" si="10"/>
        <v>-0.38440707716823436</v>
      </c>
      <c r="H98">
        <f t="shared" si="11"/>
        <v>0.61559292283176559</v>
      </c>
      <c r="S98" s="2"/>
      <c r="T98" s="1"/>
    </row>
    <row r="99" spans="1:20" x14ac:dyDescent="0.25">
      <c r="A99" s="2">
        <v>4.8619409704852403</v>
      </c>
      <c r="B99" s="1">
        <v>0.55846864079030101</v>
      </c>
      <c r="C99">
        <f t="shared" si="7"/>
        <v>0.70411494914996953</v>
      </c>
      <c r="D99">
        <f t="shared" si="12"/>
        <v>-0.36288251842608299</v>
      </c>
      <c r="E99">
        <f t="shared" si="8"/>
        <v>3.341604903045865</v>
      </c>
      <c r="F99">
        <f t="shared" si="9"/>
        <v>16.24668578529305</v>
      </c>
      <c r="G99" s="9">
        <f t="shared" si="10"/>
        <v>-0.38781232267956867</v>
      </c>
      <c r="H99">
        <f t="shared" si="11"/>
        <v>0.61218767732043133</v>
      </c>
      <c r="S99" s="2"/>
      <c r="T99" s="1"/>
    </row>
    <row r="100" spans="1:20" x14ac:dyDescent="0.25">
      <c r="A100" s="2">
        <v>4.9119609804902504</v>
      </c>
      <c r="B100" s="1">
        <v>0.55696659119589897</v>
      </c>
      <c r="C100">
        <f t="shared" si="7"/>
        <v>0.70822896931073809</v>
      </c>
      <c r="D100">
        <f t="shared" si="12"/>
        <v>-0.36510506407470483</v>
      </c>
      <c r="E100">
        <f t="shared" si="8"/>
        <v>3.3281557144447911</v>
      </c>
      <c r="F100">
        <f t="shared" si="9"/>
        <v>16.347771006348466</v>
      </c>
      <c r="G100" s="9">
        <f t="shared" si="10"/>
        <v>-0.39120724738880053</v>
      </c>
      <c r="H100">
        <f t="shared" si="11"/>
        <v>0.60879275261119947</v>
      </c>
      <c r="S100" s="2"/>
      <c r="T100" s="1"/>
    </row>
    <row r="101" spans="1:20" x14ac:dyDescent="0.25">
      <c r="A101" s="2">
        <v>4.9619809904952499</v>
      </c>
      <c r="B101" s="1">
        <v>0.555468581493478</v>
      </c>
      <c r="C101">
        <f t="shared" si="7"/>
        <v>0.71230720902602584</v>
      </c>
      <c r="D101">
        <f t="shared" si="12"/>
        <v>-0.367317717201741</v>
      </c>
      <c r="E101">
        <f t="shared" si="8"/>
        <v>3.3147823493542043</v>
      </c>
      <c r="F101">
        <f t="shared" si="9"/>
        <v>16.447887005124745</v>
      </c>
      <c r="G101" s="9">
        <f t="shared" si="10"/>
        <v>-0.3945919285626257</v>
      </c>
      <c r="H101">
        <f t="shared" si="11"/>
        <v>0.6054080714373743</v>
      </c>
      <c r="S101" s="2"/>
      <c r="T101" s="1"/>
    </row>
    <row r="102" spans="1:20" x14ac:dyDescent="0.25">
      <c r="A102" s="2">
        <v>5.0120010005002502</v>
      </c>
      <c r="B102" s="1">
        <v>0.55397460081740102</v>
      </c>
      <c r="C102">
        <f t="shared" si="7"/>
        <v>0.71635023547682963</v>
      </c>
      <c r="D102">
        <f t="shared" si="12"/>
        <v>-0.36952038139150978</v>
      </c>
      <c r="E102">
        <f t="shared" si="8"/>
        <v>3.3014842323675611</v>
      </c>
      <c r="F102">
        <f t="shared" si="9"/>
        <v>16.547042275762017</v>
      </c>
      <c r="G102" s="9">
        <f t="shared" si="10"/>
        <v>-0.39796644306867479</v>
      </c>
      <c r="H102">
        <f t="shared" si="11"/>
        <v>0.60203355693132521</v>
      </c>
      <c r="S102" s="2"/>
      <c r="T102" s="1"/>
    </row>
    <row r="103" spans="1:20" x14ac:dyDescent="0.25">
      <c r="A103" s="2">
        <v>5.0620210105052497</v>
      </c>
      <c r="B103" s="1">
        <v>0.55248463833125505</v>
      </c>
      <c r="C103">
        <f t="shared" si="7"/>
        <v>0.72035860382707861</v>
      </c>
      <c r="D103">
        <f t="shared" si="12"/>
        <v>-0.37171296546471799</v>
      </c>
      <c r="E103">
        <f t="shared" si="8"/>
        <v>3.2882607933596324</v>
      </c>
      <c r="F103">
        <f t="shared" si="9"/>
        <v>16.64524522400712</v>
      </c>
      <c r="G103" s="9">
        <f t="shared" si="10"/>
        <v>-0.401330867378833</v>
      </c>
      <c r="H103">
        <f t="shared" si="11"/>
        <v>0.59866913262116705</v>
      </c>
      <c r="S103" s="2"/>
      <c r="T103" s="1"/>
    </row>
    <row r="104" spans="1:20" x14ac:dyDescent="0.25">
      <c r="A104" s="2">
        <v>5.1120410205102598</v>
      </c>
      <c r="B104" s="1">
        <v>0.55099868322776901</v>
      </c>
      <c r="C104">
        <f t="shared" si="7"/>
        <v>0.72433285750873766</v>
      </c>
      <c r="D104">
        <f t="shared" si="12"/>
        <v>-0.37389538326243099</v>
      </c>
      <c r="E104">
        <f t="shared" si="8"/>
        <v>3.2751114674314317</v>
      </c>
      <c r="F104">
        <f t="shared" si="9"/>
        <v>16.742504168253031</v>
      </c>
      <c r="G104" s="9">
        <f t="shared" si="10"/>
        <v>-0.40468527756973843</v>
      </c>
      <c r="H104">
        <f t="shared" si="11"/>
        <v>0.59531472243026151</v>
      </c>
      <c r="S104" s="2"/>
      <c r="T104" s="1"/>
    </row>
    <row r="105" spans="1:20" x14ac:dyDescent="0.25">
      <c r="A105" s="2">
        <v>5.1620610305152601</v>
      </c>
      <c r="B105" s="1">
        <v>0.54951672472874402</v>
      </c>
      <c r="C105">
        <f t="shared" si="7"/>
        <v>0.72827352850116767</v>
      </c>
      <c r="D105">
        <f t="shared" si="12"/>
        <v>-0.37606755343742787</v>
      </c>
      <c r="E105">
        <f t="shared" si="8"/>
        <v>3.2620356948558724</v>
      </c>
      <c r="F105">
        <f t="shared" si="9"/>
        <v>16.838827340565267</v>
      </c>
      <c r="G105" s="9">
        <f t="shared" si="10"/>
        <v>-0.40802974932143127</v>
      </c>
      <c r="H105">
        <f t="shared" si="11"/>
        <v>0.59197025067856868</v>
      </c>
      <c r="S105" s="2"/>
      <c r="T105" s="1"/>
    </row>
    <row r="106" spans="1:20" x14ac:dyDescent="0.25">
      <c r="A106" s="2">
        <v>5.2120810405202596</v>
      </c>
      <c r="B106" s="1">
        <v>0.548038752084965</v>
      </c>
      <c r="C106">
        <f t="shared" si="7"/>
        <v>0.73218113760470671</v>
      </c>
      <c r="D106">
        <f t="shared" si="12"/>
        <v>-0.37822939926116289</v>
      </c>
      <c r="E106">
        <f t="shared" si="8"/>
        <v>3.2490329210239097</v>
      </c>
      <c r="F106">
        <f t="shared" si="9"/>
        <v>16.934222887694876</v>
      </c>
      <c r="G106" s="9">
        <f t="shared" si="10"/>
        <v>-0.41136435792189635</v>
      </c>
      <c r="H106">
        <f t="shared" si="11"/>
        <v>0.58863564207810359</v>
      </c>
      <c r="S106" s="2"/>
      <c r="T106" s="1"/>
    </row>
    <row r="107" spans="1:20" x14ac:dyDescent="0.25">
      <c r="A107" s="2">
        <v>5.2621010505252599</v>
      </c>
      <c r="B107" s="1">
        <v>0.54656475457613296</v>
      </c>
      <c r="C107">
        <f t="shared" si="7"/>
        <v>0.73605619470842687</v>
      </c>
      <c r="D107">
        <f t="shared" si="12"/>
        <v>-0.38038084843110043</v>
      </c>
      <c r="E107">
        <f t="shared" si="8"/>
        <v>3.236102596391464</v>
      </c>
      <c r="F107">
        <f t="shared" si="9"/>
        <v>17.028698872079044</v>
      </c>
      <c r="G107" s="9">
        <f t="shared" si="10"/>
        <v>-0.41468917826381163</v>
      </c>
      <c r="H107">
        <f t="shared" si="11"/>
        <v>0.58531082173618842</v>
      </c>
      <c r="S107" s="2"/>
      <c r="T107" s="1"/>
    </row>
    <row r="108" spans="1:20" x14ac:dyDescent="0.25">
      <c r="A108" s="2">
        <v>5.3121210605302602</v>
      </c>
      <c r="B108" s="1">
        <v>0.54509472151077798</v>
      </c>
      <c r="C108">
        <f t="shared" si="7"/>
        <v>0.7398991990520668</v>
      </c>
      <c r="D108">
        <f t="shared" si="12"/>
        <v>-0.38252183289562119</v>
      </c>
      <c r="E108">
        <f t="shared" si="8"/>
        <v>3.223244176426793</v>
      </c>
      <c r="F108">
        <f t="shared" si="9"/>
        <v>17.122263272828281</v>
      </c>
      <c r="G108" s="9">
        <f t="shared" si="10"/>
        <v>-0.41800428485035168</v>
      </c>
      <c r="H108">
        <f t="shared" si="11"/>
        <v>0.58199571514964832</v>
      </c>
      <c r="S108" s="2"/>
      <c r="T108" s="1"/>
    </row>
    <row r="109" spans="1:20" x14ac:dyDescent="0.25">
      <c r="A109" s="2">
        <v>5.3621410705352703</v>
      </c>
      <c r="B109" s="1">
        <v>0.54362864222618701</v>
      </c>
      <c r="C109">
        <f t="shared" si="7"/>
        <v>0.74371063948214544</v>
      </c>
      <c r="D109">
        <f t="shared" si="12"/>
        <v>-0.38465228867835732</v>
      </c>
      <c r="E109">
        <f t="shared" si="8"/>
        <v>3.210457121558604</v>
      </c>
      <c r="F109">
        <f t="shared" si="9"/>
        <v>17.214923986701834</v>
      </c>
      <c r="G109" s="9">
        <f t="shared" si="10"/>
        <v>-0.42130975179180907</v>
      </c>
      <c r="H109">
        <f t="shared" si="11"/>
        <v>0.57869024820819093</v>
      </c>
      <c r="S109" s="2"/>
      <c r="T109" s="1"/>
    </row>
    <row r="110" spans="1:20" x14ac:dyDescent="0.25">
      <c r="A110" s="2">
        <v>5.4121610805402698</v>
      </c>
      <c r="B110" s="1">
        <v>0.54216650608832695</v>
      </c>
      <c r="C110">
        <f t="shared" si="7"/>
        <v>0.74749099470227676</v>
      </c>
      <c r="D110">
        <f t="shared" si="12"/>
        <v>-0.38677215571537493</v>
      </c>
      <c r="E110">
        <f t="shared" si="8"/>
        <v>3.1977408971247119</v>
      </c>
      <c r="F110">
        <f t="shared" si="9"/>
        <v>17.306688829070293</v>
      </c>
      <c r="G110" s="9">
        <f t="shared" si="10"/>
        <v>-0.42460565280866575</v>
      </c>
      <c r="H110">
        <f t="shared" si="11"/>
        <v>0.57539434719133431</v>
      </c>
      <c r="S110" s="2"/>
      <c r="T110" s="1"/>
    </row>
    <row r="111" spans="1:20" x14ac:dyDescent="0.25">
      <c r="A111" s="2">
        <v>5.4621810905452701</v>
      </c>
      <c r="B111" s="1">
        <v>0.54070830249176305</v>
      </c>
      <c r="C111">
        <f t="shared" si="7"/>
        <v>0.75124073351773069</v>
      </c>
      <c r="D111">
        <f t="shared" si="12"/>
        <v>-0.38888137769866943</v>
      </c>
      <c r="E111">
        <f t="shared" si="8"/>
        <v>3.185094973321251</v>
      </c>
      <c r="F111">
        <f t="shared" si="9"/>
        <v>17.397565534866128</v>
      </c>
      <c r="G111" s="9">
        <f t="shared" si="10"/>
        <v>-0.42789206123290191</v>
      </c>
      <c r="H111">
        <f t="shared" si="11"/>
        <v>0.57210793876709809</v>
      </c>
      <c r="S111" s="2"/>
      <c r="T111" s="1"/>
    </row>
    <row r="112" spans="1:20" x14ac:dyDescent="0.25">
      <c r="A112" s="2">
        <v>5.5122011005502696</v>
      </c>
      <c r="B112" s="1">
        <v>0.53925402085958696</v>
      </c>
      <c r="C112">
        <f t="shared" si="7"/>
        <v>0.75496031507427264</v>
      </c>
      <c r="D112">
        <f t="shared" si="12"/>
        <v>-0.39097990192426879</v>
      </c>
      <c r="E112">
        <f t="shared" si="8"/>
        <v>3.1725188251525465</v>
      </c>
      <c r="F112">
        <f t="shared" si="9"/>
        <v>17.487561759522315</v>
      </c>
      <c r="G112" s="9">
        <f t="shared" si="10"/>
        <v>-0.43116905000736222</v>
      </c>
      <c r="H112">
        <f t="shared" si="11"/>
        <v>0.56883094999263784</v>
      </c>
      <c r="S112" s="2"/>
      <c r="T112" s="1"/>
    </row>
    <row r="113" spans="1:20" x14ac:dyDescent="0.25">
      <c r="A113" s="2">
        <v>5.5622211105552797</v>
      </c>
      <c r="B113" s="1">
        <v>0.53780365064333702</v>
      </c>
      <c r="C113">
        <f t="shared" si="7"/>
        <v>0.75865018909135462</v>
      </c>
      <c r="D113">
        <f t="shared" si="12"/>
        <v>-0.39306767914990187</v>
      </c>
      <c r="E113">
        <f t="shared" si="8"/>
        <v>3.1600119323814999</v>
      </c>
      <c r="F113">
        <f t="shared" si="9"/>
        <v>17.576685079898962</v>
      </c>
      <c r="G113" s="9">
        <f t="shared" si="10"/>
        <v>-0.4344366916881448</v>
      </c>
      <c r="H113">
        <f t="shared" si="11"/>
        <v>0.5655633083118552</v>
      </c>
      <c r="S113" s="2"/>
      <c r="T113" s="1"/>
    </row>
    <row r="114" spans="1:20" x14ac:dyDescent="0.25">
      <c r="A114" s="2">
        <v>5.61224112056028</v>
      </c>
      <c r="B114" s="1">
        <v>0.53635718132292198</v>
      </c>
      <c r="C114">
        <f t="shared" si="7"/>
        <v>0.76231079608971197</v>
      </c>
      <c r="D114">
        <f t="shared" si="12"/>
        <v>-0.39514466345721277</v>
      </c>
      <c r="E114">
        <f t="shared" si="8"/>
        <v>3.1475737794805605</v>
      </c>
      <c r="F114">
        <f t="shared" si="9"/>
        <v>17.664942995198135</v>
      </c>
      <c r="G114" s="9">
        <f t="shared" si="10"/>
        <v>-0.43769505844568285</v>
      </c>
      <c r="H114">
        <f t="shared" si="11"/>
        <v>0.56230494155431709</v>
      </c>
      <c r="S114" s="2"/>
      <c r="T114" s="1"/>
    </row>
    <row r="115" spans="1:20" x14ac:dyDescent="0.25">
      <c r="A115" s="2">
        <v>5.6622611305652804</v>
      </c>
      <c r="B115" s="1">
        <v>0.53491460240654698</v>
      </c>
      <c r="C115">
        <f t="shared" si="7"/>
        <v>0.76594256761345259</v>
      </c>
      <c r="D115">
        <f t="shared" si="12"/>
        <v>-0.39721081211881742</v>
      </c>
      <c r="E115">
        <f t="shared" si="8"/>
        <v>3.135203855583288</v>
      </c>
      <c r="F115">
        <f t="shared" si="9"/>
        <v>17.752342927867655</v>
      </c>
      <c r="G115" s="9">
        <f t="shared" si="10"/>
        <v>-0.44094422206370065</v>
      </c>
      <c r="H115">
        <f t="shared" si="11"/>
        <v>0.55905577793629935</v>
      </c>
      <c r="S115" s="2"/>
      <c r="T115" s="1"/>
    </row>
    <row r="116" spans="1:20" x14ac:dyDescent="0.25">
      <c r="A116" s="2">
        <v>5.7122811405702896</v>
      </c>
      <c r="B116" s="1">
        <v>0.533475903430634</v>
      </c>
      <c r="C116">
        <f t="shared" si="7"/>
        <v>0.76954592644670605</v>
      </c>
      <c r="D116">
        <f t="shared" si="12"/>
        <v>-0.3992660854744734</v>
      </c>
      <c r="E116">
        <f t="shared" si="8"/>
        <v>3.1229016544364048</v>
      </c>
      <c r="F116">
        <f t="shared" si="9"/>
        <v>17.838892224492831</v>
      </c>
      <c r="G116" s="9">
        <f t="shared" si="10"/>
        <v>-0.44418425394331573</v>
      </c>
      <c r="H116">
        <f t="shared" si="11"/>
        <v>0.55581574605668427</v>
      </c>
      <c r="S116" s="2"/>
      <c r="T116" s="1"/>
    </row>
    <row r="117" spans="1:20" x14ac:dyDescent="0.25">
      <c r="A117" s="2">
        <v>5.7623011505752899</v>
      </c>
      <c r="B117" s="1">
        <v>0.53204107395974798</v>
      </c>
      <c r="C117">
        <f t="shared" si="7"/>
        <v>0.77312128682492409</v>
      </c>
      <c r="D117">
        <f t="shared" si="12"/>
        <v>-0.40131044680904093</v>
      </c>
      <c r="E117">
        <f t="shared" si="8"/>
        <v>3.1106666743524607</v>
      </c>
      <c r="F117">
        <f t="shared" si="9"/>
        <v>17.924598156677394</v>
      </c>
      <c r="G117" s="9">
        <f t="shared" si="10"/>
        <v>-0.44741522510171405</v>
      </c>
      <c r="H117">
        <f t="shared" si="11"/>
        <v>0.55258477489828595</v>
      </c>
      <c r="S117" s="2"/>
      <c r="T117" s="1"/>
    </row>
    <row r="118" spans="1:20" x14ac:dyDescent="0.25">
      <c r="A118" s="2">
        <v>5.8123211605802902</v>
      </c>
      <c r="B118" s="1">
        <v>0.53061010358652205</v>
      </c>
      <c r="C118">
        <f t="shared" si="7"/>
        <v>0.77666905464092895</v>
      </c>
      <c r="D118">
        <f t="shared" si="12"/>
        <v>-0.4033438622365495</v>
      </c>
      <c r="E118">
        <f t="shared" si="8"/>
        <v>3.098498418163008</v>
      </c>
      <c r="F118">
        <f t="shared" si="9"/>
        <v>18.009467921913409</v>
      </c>
      <c r="G118" s="9">
        <f t="shared" si="10"/>
        <v>-0.45063720617348652</v>
      </c>
      <c r="H118">
        <f t="shared" si="11"/>
        <v>0.54936279382651354</v>
      </c>
      <c r="S118" s="2"/>
      <c r="T118" s="1"/>
    </row>
    <row r="119" spans="1:20" x14ac:dyDescent="0.25">
      <c r="A119" s="2">
        <v>5.8623411705852897</v>
      </c>
      <c r="B119" s="1">
        <v>0.52918298193157998</v>
      </c>
      <c r="C119">
        <f t="shared" si="7"/>
        <v>0.78018962764578981</v>
      </c>
      <c r="D119">
        <f t="shared" si="12"/>
        <v>-0.40536630059130918</v>
      </c>
      <c r="E119">
        <f t="shared" si="8"/>
        <v>3.086396393172302</v>
      </c>
      <c r="F119">
        <f t="shared" si="9"/>
        <v>18.093508644439929</v>
      </c>
      <c r="G119" s="9">
        <f t="shared" si="10"/>
        <v>-0.45385026741276119</v>
      </c>
      <c r="H119">
        <f t="shared" si="11"/>
        <v>0.54614973258723887</v>
      </c>
      <c r="S119" s="2"/>
      <c r="T119" s="1"/>
    </row>
    <row r="120" spans="1:20" x14ac:dyDescent="0.25">
      <c r="A120" s="2">
        <v>5.9123611805902998</v>
      </c>
      <c r="B120" s="1">
        <v>0.52775969864346195</v>
      </c>
      <c r="C120">
        <f t="shared" si="7"/>
        <v>0.7836833956446384</v>
      </c>
      <c r="D120">
        <f t="shared" si="12"/>
        <v>-0.40737773332032445</v>
      </c>
      <c r="E120">
        <f t="shared" si="8"/>
        <v>3.0743601111115475</v>
      </c>
      <c r="F120">
        <f t="shared" si="9"/>
        <v>18.176727376091193</v>
      </c>
      <c r="G120" s="9">
        <f t="shared" si="10"/>
        <v>-0.45705447869300697</v>
      </c>
      <c r="H120">
        <f t="shared" si="11"/>
        <v>0.54294552130699303</v>
      </c>
      <c r="S120" s="2"/>
      <c r="T120" s="1"/>
    </row>
    <row r="121" spans="1:20" x14ac:dyDescent="0.25">
      <c r="A121" s="2">
        <v>5.9623811905953001</v>
      </c>
      <c r="B121" s="1">
        <v>0.52634024339854901</v>
      </c>
      <c r="C121">
        <f t="shared" si="7"/>
        <v>0.78715074068750979</v>
      </c>
      <c r="D121">
        <f t="shared" si="12"/>
        <v>-0.40937813438303083</v>
      </c>
      <c r="E121">
        <f t="shared" si="8"/>
        <v>3.0623890880936475</v>
      </c>
      <c r="F121">
        <f t="shared" si="9"/>
        <v>18.259131097133857</v>
      </c>
      <c r="G121" s="9">
        <f t="shared" si="10"/>
        <v>-0.4602499095093423</v>
      </c>
      <c r="H121">
        <f t="shared" si="11"/>
        <v>0.5397500904906577</v>
      </c>
      <c r="S121" s="2"/>
      <c r="T121" s="1"/>
    </row>
    <row r="122" spans="1:20" x14ac:dyDescent="0.25">
      <c r="A122" s="2">
        <v>6.0124012006002996</v>
      </c>
      <c r="B122" s="1">
        <v>0.52492460590098899</v>
      </c>
      <c r="C122">
        <f t="shared" si="7"/>
        <v>0.79059203725532556</v>
      </c>
      <c r="D122">
        <f t="shared" si="12"/>
        <v>-0.41136748015255675</v>
      </c>
      <c r="E122">
        <f t="shared" si="8"/>
        <v>3.0504828445684833</v>
      </c>
      <c r="F122">
        <f t="shared" si="9"/>
        <v>18.340726717094167</v>
      </c>
      <c r="G122" s="9">
        <f t="shared" si="10"/>
        <v>-0.46343662897793153</v>
      </c>
      <c r="H122">
        <f t="shared" si="11"/>
        <v>0.53656337102206852</v>
      </c>
      <c r="S122" s="2"/>
      <c r="T122" s="1"/>
    </row>
    <row r="123" spans="1:20" x14ac:dyDescent="0.25">
      <c r="A123" s="2">
        <v>6.0624212106052999</v>
      </c>
      <c r="B123" s="1">
        <v>0.52351277588262002</v>
      </c>
      <c r="C123">
        <f t="shared" si="7"/>
        <v>0.7940076524411056</v>
      </c>
      <c r="D123">
        <f t="shared" si="12"/>
        <v>-0.4133457493240853</v>
      </c>
      <c r="E123">
        <f t="shared" si="8"/>
        <v>3.0386409052786836</v>
      </c>
      <c r="F123">
        <f t="shared" si="9"/>
        <v>18.421521075574383</v>
      </c>
      <c r="G123" s="9">
        <f t="shared" si="10"/>
        <v>-0.46661470583862602</v>
      </c>
      <c r="H123">
        <f t="shared" si="11"/>
        <v>0.53338529416137392</v>
      </c>
      <c r="S123" s="2"/>
      <c r="T123" s="1"/>
    </row>
    <row r="124" spans="1:20" x14ac:dyDescent="0.25">
      <c r="A124" s="2">
        <v>6.1124412206103003</v>
      </c>
      <c r="B124" s="1">
        <v>0.522104743102899</v>
      </c>
      <c r="C124">
        <f t="shared" si="7"/>
        <v>0.79739794612652126</v>
      </c>
      <c r="D124">
        <f t="shared" si="12"/>
        <v>-0.4153129228237894</v>
      </c>
      <c r="E124">
        <f t="shared" si="8"/>
        <v>3.0268627992159201</v>
      </c>
      <c r="F124">
        <f t="shared" si="9"/>
        <v>18.501520943059269</v>
      </c>
      <c r="G124" s="9">
        <f t="shared" si="10"/>
        <v>-0.46978420845465452</v>
      </c>
      <c r="H124">
        <f t="shared" si="11"/>
        <v>0.53021579154534548</v>
      </c>
      <c r="S124" s="2"/>
      <c r="T124" s="1"/>
    </row>
    <row r="125" spans="1:20" x14ac:dyDescent="0.25">
      <c r="A125" s="2">
        <v>6.1624612306153104</v>
      </c>
      <c r="B125" s="1">
        <v>0.52070049734882495</v>
      </c>
      <c r="C125">
        <f t="shared" si="7"/>
        <v>0.80076327115389367</v>
      </c>
      <c r="D125">
        <f t="shared" si="12"/>
        <v>-0.41726898372442273</v>
      </c>
      <c r="E125">
        <f t="shared" si="8"/>
        <v>3.0151480595776659</v>
      </c>
      <c r="F125">
        <f t="shared" si="9"/>
        <v>18.580733021712348</v>
      </c>
      <c r="G125" s="9">
        <f t="shared" si="10"/>
        <v>-0.47294520481482444</v>
      </c>
      <c r="H125">
        <f t="shared" si="11"/>
        <v>0.52705479518517562</v>
      </c>
      <c r="S125" s="2"/>
      <c r="T125" s="1"/>
    </row>
    <row r="126" spans="1:20" x14ac:dyDescent="0.25">
      <c r="A126" s="2">
        <v>6.2124812406203098</v>
      </c>
      <c r="B126" s="1">
        <v>0.519300028434866</v>
      </c>
      <c r="C126">
        <f t="shared" si="7"/>
        <v>0.80410397349373453</v>
      </c>
      <c r="D126">
        <f t="shared" si="12"/>
        <v>-0.4192139171626017</v>
      </c>
      <c r="E126">
        <f t="shared" si="8"/>
        <v>3.0034962237244711</v>
      </c>
      <c r="F126">
        <f t="shared" si="9"/>
        <v>18.659163946162217</v>
      </c>
      <c r="G126" s="9">
        <f t="shared" si="10"/>
        <v>-0.47609776253397651</v>
      </c>
      <c r="H126">
        <f t="shared" si="11"/>
        <v>0.52390223746602349</v>
      </c>
      <c r="S126" s="2"/>
      <c r="T126" s="1"/>
    </row>
    <row r="127" spans="1:20" x14ac:dyDescent="0.25">
      <c r="A127" s="2">
        <v>6.2625012506253102</v>
      </c>
      <c r="B127" s="1">
        <v>0.51790332620288404</v>
      </c>
      <c r="C127">
        <f t="shared" si="7"/>
        <v>0.80742039240794428</v>
      </c>
      <c r="D127">
        <f t="shared" si="12"/>
        <v>-0.42114771025987002</v>
      </c>
      <c r="E127">
        <f t="shared" si="8"/>
        <v>2.9919068331376852</v>
      </c>
      <c r="F127">
        <f t="shared" si="9"/>
        <v>18.736820284279165</v>
      </c>
      <c r="G127" s="9">
        <f t="shared" si="10"/>
        <v>-0.4792419488545166</v>
      </c>
      <c r="H127">
        <f t="shared" si="11"/>
        <v>0.52075805114548346</v>
      </c>
      <c r="S127" s="2"/>
      <c r="T127" s="1"/>
    </row>
    <row r="128" spans="1:20" x14ac:dyDescent="0.25">
      <c r="A128" s="2">
        <v>6.3125212606303096</v>
      </c>
      <c r="B128" s="1">
        <v>0.516510380522063</v>
      </c>
      <c r="C128">
        <f t="shared" si="7"/>
        <v>0.81071286060875791</v>
      </c>
      <c r="D128">
        <f t="shared" si="12"/>
        <v>-0.4230703520467774</v>
      </c>
      <c r="E128">
        <f t="shared" si="8"/>
        <v>2.9803794333777036</v>
      </c>
      <c r="F128">
        <f t="shared" si="9"/>
        <v>18.81370853794207</v>
      </c>
      <c r="G128" s="9">
        <f t="shared" si="10"/>
        <v>-0.4823778306465607</v>
      </c>
      <c r="H128">
        <f t="shared" si="11"/>
        <v>0.5176221693534393</v>
      </c>
      <c r="S128" s="2"/>
      <c r="T128" s="1"/>
    </row>
    <row r="129" spans="1:20" x14ac:dyDescent="0.25">
      <c r="A129" s="2">
        <v>6.3625412706353197</v>
      </c>
      <c r="B129" s="1">
        <v>0.515121181288835</v>
      </c>
      <c r="C129">
        <f t="shared" si="7"/>
        <v>0.81398170441355155</v>
      </c>
      <c r="D129">
        <f t="shared" si="12"/>
        <v>-0.42498183339038392</v>
      </c>
      <c r="E129">
        <f t="shared" si="8"/>
        <v>2.9689135740426544</v>
      </c>
      <c r="F129">
        <f t="shared" si="9"/>
        <v>18.8898351437958</v>
      </c>
      <c r="G129" s="9">
        <f t="shared" si="10"/>
        <v>-0.48550547440954805</v>
      </c>
      <c r="H129">
        <f t="shared" si="11"/>
        <v>0.51449452559045195</v>
      </c>
      <c r="S129" s="2"/>
      <c r="T129" s="1"/>
    </row>
    <row r="130" spans="1:20" x14ac:dyDescent="0.25">
      <c r="A130" s="2">
        <v>6.41256128064032</v>
      </c>
      <c r="B130" s="1">
        <v>0.51373571842680599</v>
      </c>
      <c r="C130">
        <f t="shared" si="7"/>
        <v>0.81722724389560308</v>
      </c>
      <c r="D130">
        <f t="shared" si="12"/>
        <v>-0.42688214692530763</v>
      </c>
      <c r="E130">
        <f t="shared" si="8"/>
        <v>2.9575088087275438</v>
      </c>
      <c r="F130">
        <f t="shared" si="9"/>
        <v>18.965206473998926</v>
      </c>
      <c r="G130" s="9">
        <f t="shared" si="10"/>
        <v>-0.48862494627430858</v>
      </c>
      <c r="H130">
        <f t="shared" si="11"/>
        <v>0.51137505372569136</v>
      </c>
      <c r="S130" s="2"/>
      <c r="T130" s="1"/>
    </row>
    <row r="131" spans="1:20" x14ac:dyDescent="0.25">
      <c r="A131" s="2">
        <v>6.4625812906453204</v>
      </c>
      <c r="B131" s="1">
        <v>0.51235398188668302</v>
      </c>
      <c r="C131">
        <f t="shared" ref="C131:C194" si="13">LOG(0.5*A131+SQRT(0.25*A131^2+1))</f>
        <v>0.82044979303091803</v>
      </c>
      <c r="D131">
        <f t="shared" si="12"/>
        <v>-0.42877128698549055</v>
      </c>
      <c r="E131">
        <f t="shared" ref="E131:E133" si="14">(1/10^B131)*(10^(2*B131)-1)</f>
        <v>2.9461646949838745</v>
      </c>
      <c r="F131">
        <f t="shared" ref="F131:F133" si="15">A131*E131</f>
        <v>19.039828836962563</v>
      </c>
      <c r="G131" s="9">
        <f t="shared" si="10"/>
        <v>-0.49173631200250945</v>
      </c>
      <c r="H131">
        <f t="shared" si="11"/>
        <v>0.50826368799749055</v>
      </c>
      <c r="S131" s="2"/>
      <c r="T131" s="1"/>
    </row>
    <row r="132" spans="1:20" x14ac:dyDescent="0.25">
      <c r="A132" s="2">
        <v>6.5126013006503296</v>
      </c>
      <c r="B132" s="1">
        <v>0.51097596164620096</v>
      </c>
      <c r="C132">
        <f t="shared" si="13"/>
        <v>0.82364965984120719</v>
      </c>
      <c r="D132">
        <f t="shared" si="12"/>
        <v>-0.43064924954096134</v>
      </c>
      <c r="E132">
        <f t="shared" si="14"/>
        <v>2.9348807942797142</v>
      </c>
      <c r="F132">
        <f t="shared" si="15"/>
        <v>19.11370847807974</v>
      </c>
      <c r="G132" s="9">
        <f t="shared" ref="G132:G195" si="16">((E132-E131)/E131)/((A132-A131)/A131)</f>
        <v>-0.4948396369887792</v>
      </c>
      <c r="H132">
        <f t="shared" ref="H132:H195" si="17">ABS(-1-G132)</f>
        <v>0.5051603630112208</v>
      </c>
      <c r="S132" s="2"/>
      <c r="T132" s="1"/>
    </row>
    <row r="133" spans="1:20" x14ac:dyDescent="0.25">
      <c r="A133" s="2">
        <v>6.5626213106553299</v>
      </c>
      <c r="B133" s="1">
        <v>0.50960164771005301</v>
      </c>
      <c r="C133">
        <f t="shared" si="13"/>
        <v>0.82682714653312173</v>
      </c>
      <c r="D133">
        <f t="shared" si="12"/>
        <v>-0.43251603213478346</v>
      </c>
      <c r="E133">
        <f t="shared" si="14"/>
        <v>2.9236566719602366</v>
      </c>
      <c r="F133">
        <f t="shared" si="15"/>
        <v>19.186851580445889</v>
      </c>
      <c r="G133" s="9">
        <f t="shared" si="16"/>
        <v>-0.49793498626069765</v>
      </c>
      <c r="H133">
        <f t="shared" si="17"/>
        <v>0.50206501373930235</v>
      </c>
      <c r="S133" s="2"/>
      <c r="T133" s="1"/>
    </row>
    <row r="134" spans="1:20" x14ac:dyDescent="0.25">
      <c r="A134" s="2">
        <v>6.6126413206603303</v>
      </c>
      <c r="B134" s="1">
        <v>0.50823103010981197</v>
      </c>
      <c r="C134">
        <f t="shared" si="13"/>
        <v>0.82998254963384366</v>
      </c>
      <c r="D134">
        <f t="shared" si="12"/>
        <v>-0.43437163382626304</v>
      </c>
      <c r="E134">
        <f t="shared" ref="E134:E197" si="18">(1/10^B134)*(10^(2*B134)-1)</f>
        <v>2.9124918972086258</v>
      </c>
      <c r="F134">
        <f t="shared" ref="F134:F197" si="19">A134*E134</f>
        <v>19.25926426557016</v>
      </c>
      <c r="G134" s="9">
        <f t="shared" si="16"/>
        <v>-0.50102242448254819</v>
      </c>
      <c r="H134">
        <f t="shared" si="17"/>
        <v>0.49897757551745181</v>
      </c>
      <c r="S134" s="2"/>
      <c r="T134" s="1"/>
    </row>
    <row r="135" spans="1:20" x14ac:dyDescent="0.25">
      <c r="A135" s="2">
        <v>6.6626613306653297</v>
      </c>
      <c r="B135" s="1">
        <v>0.50686409890386497</v>
      </c>
      <c r="C135">
        <f t="shared" si="13"/>
        <v>0.83311616012311973</v>
      </c>
      <c r="D135">
        <f t="shared" si="12"/>
        <v>-0.43621605513031902</v>
      </c>
      <c r="E135">
        <f t="shared" si="18"/>
        <v>2.9013860430075327</v>
      </c>
      <c r="F135">
        <f t="shared" si="19"/>
        <v>19.330952594078383</v>
      </c>
      <c r="G135" s="9">
        <f t="shared" si="16"/>
        <v>-0.50410201595223136</v>
      </c>
      <c r="H135">
        <f t="shared" si="17"/>
        <v>0.49589798404776864</v>
      </c>
      <c r="S135" s="2"/>
      <c r="T135" s="1"/>
    </row>
    <row r="136" spans="1:20" x14ac:dyDescent="0.25">
      <c r="A136" s="2">
        <v>6.7126813406703398</v>
      </c>
      <c r="B136" s="1">
        <v>0.50550084417733598</v>
      </c>
      <c r="C136">
        <f t="shared" si="13"/>
        <v>0.83622826356183766</v>
      </c>
      <c r="D136">
        <f t="shared" si="12"/>
        <v>-0.43804929796632813</v>
      </c>
      <c r="E136">
        <f t="shared" si="18"/>
        <v>2.8903386861008573</v>
      </c>
      <c r="F136">
        <f t="shared" si="19"/>
        <v>19.401922566406853</v>
      </c>
      <c r="G136" s="9">
        <f t="shared" si="16"/>
        <v>-0.50717382460648042</v>
      </c>
      <c r="H136">
        <f t="shared" si="17"/>
        <v>0.49282617539351958</v>
      </c>
      <c r="S136" s="2"/>
      <c r="T136" s="1"/>
    </row>
    <row r="137" spans="1:20" x14ac:dyDescent="0.25">
      <c r="A137" s="2">
        <v>6.7627013506753402</v>
      </c>
      <c r="B137" s="1">
        <v>0.50414125604201698</v>
      </c>
      <c r="C137">
        <f t="shared" si="13"/>
        <v>0.83931914021723086</v>
      </c>
      <c r="D137">
        <f t="shared" si="12"/>
        <v>-0.43987136560324552</v>
      </c>
      <c r="E137">
        <f t="shared" si="18"/>
        <v>2.8793494069560226</v>
      </c>
      <c r="F137">
        <f t="shared" si="19"/>
        <v>19.472180123487735</v>
      </c>
      <c r="G137" s="9">
        <f t="shared" si="16"/>
        <v>-0.51023791401973029</v>
      </c>
      <c r="H137">
        <f t="shared" si="17"/>
        <v>0.48976208598026971</v>
      </c>
      <c r="S137" s="2"/>
      <c r="T137" s="1"/>
    </row>
    <row r="138" spans="1:20" x14ac:dyDescent="0.25">
      <c r="A138" s="2">
        <v>6.8127213606803396</v>
      </c>
      <c r="B138" s="1">
        <v>0.502785324636293</v>
      </c>
      <c r="C138">
        <f t="shared" si="13"/>
        <v>0.8423890651848096</v>
      </c>
      <c r="D138">
        <f t="shared" si="12"/>
        <v>-0.44168226261028587</v>
      </c>
      <c r="E138">
        <f t="shared" si="18"/>
        <v>2.868417789726625</v>
      </c>
      <c r="F138">
        <f t="shared" si="19"/>
        <v>19.541731147426066</v>
      </c>
      <c r="G138" s="9">
        <f t="shared" si="16"/>
        <v>-0.51329434740616109</v>
      </c>
      <c r="H138">
        <f t="shared" si="17"/>
        <v>0.48670565259383891</v>
      </c>
      <c r="S138" s="2"/>
      <c r="T138" s="1"/>
    </row>
    <row r="139" spans="1:20" x14ac:dyDescent="0.25">
      <c r="A139" s="2">
        <v>6.86274137068534</v>
      </c>
      <c r="B139" s="1">
        <v>0.50143304012507595</v>
      </c>
      <c r="C139">
        <f t="shared" si="13"/>
        <v>0.84543830850709667</v>
      </c>
      <c r="D139">
        <f t="shared" si="12"/>
        <v>-0.4434819948061009</v>
      </c>
      <c r="E139">
        <f t="shared" si="18"/>
        <v>2.8575434222155627</v>
      </c>
      <c r="F139">
        <f t="shared" si="19"/>
        <v>19.610581462168508</v>
      </c>
      <c r="G139" s="9">
        <f t="shared" si="16"/>
        <v>-0.5163431876189486</v>
      </c>
      <c r="H139">
        <f t="shared" si="17"/>
        <v>0.4836568123810514</v>
      </c>
      <c r="S139" s="2"/>
      <c r="T139" s="1"/>
    </row>
    <row r="140" spans="1:20" x14ac:dyDescent="0.25">
      <c r="A140" s="2">
        <v>6.9127613806903403</v>
      </c>
      <c r="B140" s="1">
        <v>0.50008439269972704</v>
      </c>
      <c r="C140">
        <f t="shared" si="13"/>
        <v>0.84846713528925866</v>
      </c>
      <c r="D140">
        <f t="shared" si="12"/>
        <v>-0.44527056921565994</v>
      </c>
      <c r="E140">
        <f t="shared" si="18"/>
        <v>2.8467258958384902</v>
      </c>
      <c r="F140">
        <f t="shared" si="19"/>
        <v>19.678736834163427</v>
      </c>
      <c r="G140" s="9">
        <f t="shared" si="16"/>
        <v>-0.51938449715490798</v>
      </c>
      <c r="H140">
        <f t="shared" si="17"/>
        <v>0.48061550284509202</v>
      </c>
      <c r="S140" s="2"/>
      <c r="T140" s="1"/>
    </row>
    <row r="141" spans="1:20" x14ac:dyDescent="0.25">
      <c r="A141" s="2">
        <v>6.9627813906953504</v>
      </c>
      <c r="B141" s="1">
        <v>0.498739372577991</v>
      </c>
      <c r="C141">
        <f t="shared" si="13"/>
        <v>0.85147580581171745</v>
      </c>
      <c r="D141">
        <f t="shared" si="12"/>
        <v>-0.44704799402124074</v>
      </c>
      <c r="E141">
        <f t="shared" si="18"/>
        <v>2.8359648055877575</v>
      </c>
      <c r="F141">
        <f t="shared" si="19"/>
        <v>19.746202973013396</v>
      </c>
      <c r="G141" s="9">
        <f t="shared" si="16"/>
        <v>-0.52241833815182614</v>
      </c>
      <c r="H141">
        <f t="shared" si="17"/>
        <v>0.47758166184817386</v>
      </c>
      <c r="S141" s="2"/>
      <c r="T141" s="1"/>
    </row>
    <row r="142" spans="1:20" x14ac:dyDescent="0.25">
      <c r="A142" s="2">
        <v>7.0128014007003499</v>
      </c>
      <c r="B142" s="1">
        <v>0.497397970003921</v>
      </c>
      <c r="C142">
        <f t="shared" si="13"/>
        <v>0.85446457563981937</v>
      </c>
      <c r="D142">
        <f t="shared" si="12"/>
        <v>-0.44881427852270894</v>
      </c>
      <c r="E142">
        <f t="shared" si="18"/>
        <v>2.8252597499966914</v>
      </c>
      <c r="F142">
        <f t="shared" si="19"/>
        <v>19.812985532119118</v>
      </c>
      <c r="G142" s="9">
        <f t="shared" si="16"/>
        <v>-0.52544477239292486</v>
      </c>
      <c r="H142">
        <f t="shared" si="17"/>
        <v>0.47455522760707514</v>
      </c>
      <c r="S142" s="2"/>
      <c r="T142" s="1"/>
    </row>
    <row r="143" spans="1:20" x14ac:dyDescent="0.25">
      <c r="A143" s="2">
        <v>7.0628214107053502</v>
      </c>
      <c r="B143" s="1">
        <v>0.49606017524781199</v>
      </c>
      <c r="C143">
        <f t="shared" si="13"/>
        <v>0.85743369573065098</v>
      </c>
      <c r="D143">
        <f t="shared" si="12"/>
        <v>-0.45056943309231834</v>
      </c>
      <c r="E143">
        <f t="shared" si="18"/>
        <v>2.8146103311043209</v>
      </c>
      <c r="F143">
        <f t="shared" si="19"/>
        <v>19.879090109316074</v>
      </c>
      <c r="G143" s="9">
        <f t="shared" si="16"/>
        <v>-0.52846386130458933</v>
      </c>
      <c r="H143">
        <f t="shared" si="17"/>
        <v>0.47153613869541067</v>
      </c>
      <c r="S143" s="2"/>
      <c r="T143" s="1"/>
    </row>
    <row r="144" spans="1:20" x14ac:dyDescent="0.25">
      <c r="A144" s="2">
        <v>7.1128414207103603</v>
      </c>
      <c r="B144" s="1">
        <v>0.494725978606124</v>
      </c>
      <c r="C144">
        <f t="shared" si="13"/>
        <v>0.86038341253706863</v>
      </c>
      <c r="D144">
        <f t="shared" si="12"/>
        <v>-0.45231346913886872</v>
      </c>
      <c r="E144">
        <f t="shared" si="18"/>
        <v>2.8040161544204261</v>
      </c>
      <c r="F144">
        <f t="shared" si="19"/>
        <v>19.944522247502583</v>
      </c>
      <c r="G144" s="9">
        <f t="shared" si="16"/>
        <v>-0.53147566596186946</v>
      </c>
      <c r="H144">
        <f t="shared" si="17"/>
        <v>0.46852433403813054</v>
      </c>
      <c r="S144" s="2"/>
      <c r="T144" s="1"/>
    </row>
    <row r="145" spans="1:20" x14ac:dyDescent="0.25">
      <c r="A145" s="2">
        <v>7.1628614307153597</v>
      </c>
      <c r="B145" s="1">
        <v>0.49339537040142001</v>
      </c>
      <c r="C145">
        <f t="shared" si="13"/>
        <v>0.86331396810902472</v>
      </c>
      <c r="D145">
        <f t="shared" si="12"/>
        <v>-0.45404639906413002</v>
      </c>
      <c r="E145">
        <f t="shared" si="18"/>
        <v>2.793476828891075</v>
      </c>
      <c r="F145">
        <f t="shared" si="19"/>
        <v>20.00928743526093</v>
      </c>
      <c r="G145" s="9">
        <f t="shared" si="16"/>
        <v>-0.53448024708446273</v>
      </c>
      <c r="H145">
        <f t="shared" si="17"/>
        <v>0.46551975291553727</v>
      </c>
      <c r="S145" s="2"/>
      <c r="T145" s="1"/>
    </row>
    <row r="146" spans="1:20" x14ac:dyDescent="0.25">
      <c r="A146" s="2">
        <v>7.2128814407203601</v>
      </c>
      <c r="B146" s="1">
        <v>0.49206834098228802</v>
      </c>
      <c r="C146">
        <f t="shared" si="13"/>
        <v>0.8662256001922688</v>
      </c>
      <c r="D146">
        <f t="shared" si="12"/>
        <v>-0.4557682362303962</v>
      </c>
      <c r="E146">
        <f t="shared" si="18"/>
        <v>2.7829919668644298</v>
      </c>
      <c r="F146">
        <f t="shared" si="19"/>
        <v>20.073391107470297</v>
      </c>
      <c r="G146" s="9">
        <f t="shared" si="16"/>
        <v>-0.53747766504253369</v>
      </c>
      <c r="H146">
        <f t="shared" si="17"/>
        <v>0.46252233495746631</v>
      </c>
      <c r="S146" s="2"/>
      <c r="T146" s="1"/>
    </row>
    <row r="147" spans="1:20" x14ac:dyDescent="0.25">
      <c r="A147" s="2">
        <v>7.2629014507253604</v>
      </c>
      <c r="B147" s="1">
        <v>0.49074488072327599</v>
      </c>
      <c r="C147">
        <f t="shared" si="13"/>
        <v>0.86911854232448504</v>
      </c>
      <c r="D147">
        <f t="shared" si="12"/>
        <v>-0.45747899492139027</v>
      </c>
      <c r="E147">
        <f t="shared" si="18"/>
        <v>2.7725611840570097</v>
      </c>
      <c r="F147">
        <f t="shared" si="19"/>
        <v>20.13683864591248</v>
      </c>
      <c r="G147" s="9">
        <f t="shared" si="16"/>
        <v>-0.54046797985502193</v>
      </c>
      <c r="H147">
        <f t="shared" si="17"/>
        <v>0.45953202014497807</v>
      </c>
      <c r="S147" s="2"/>
      <c r="T147" s="1"/>
    </row>
    <row r="148" spans="1:20" x14ac:dyDescent="0.25">
      <c r="A148" s="2">
        <v>7.3129214607303696</v>
      </c>
      <c r="B148" s="1">
        <v>0.48942498002481899</v>
      </c>
      <c r="C148">
        <f t="shared" si="13"/>
        <v>0.87199302392894817</v>
      </c>
      <c r="D148">
        <f t="shared" si="12"/>
        <v>-0.4591786903098023</v>
      </c>
      <c r="E148">
        <f t="shared" si="18"/>
        <v>2.7621840995202875</v>
      </c>
      <c r="F148">
        <f t="shared" si="19"/>
        <v>20.199635379870102</v>
      </c>
      <c r="G148" s="9">
        <f t="shared" si="16"/>
        <v>-0.54345125119196758</v>
      </c>
      <c r="H148">
        <f t="shared" si="17"/>
        <v>0.45654874880803242</v>
      </c>
      <c r="S148" s="2"/>
      <c r="T148" s="1"/>
    </row>
    <row r="149" spans="1:20" x14ac:dyDescent="0.25">
      <c r="A149" s="2">
        <v>7.36294147073537</v>
      </c>
      <c r="B149" s="1">
        <v>0.488108629313172</v>
      </c>
      <c r="C149">
        <f t="shared" si="13"/>
        <v>0.87484927040575777</v>
      </c>
      <c r="D149">
        <f t="shared" si="12"/>
        <v>-0.46086733842288607</v>
      </c>
      <c r="E149">
        <f t="shared" si="18"/>
        <v>2.7518603356076743</v>
      </c>
      <c r="F149">
        <f t="shared" si="19"/>
        <v>20.261786586717498</v>
      </c>
      <c r="G149" s="9">
        <f t="shared" si="16"/>
        <v>-0.54642753837535307</v>
      </c>
      <c r="H149">
        <f t="shared" si="17"/>
        <v>0.45357246162464693</v>
      </c>
      <c r="S149" s="2"/>
      <c r="T149" s="1"/>
    </row>
    <row r="150" spans="1:20" x14ac:dyDescent="0.25">
      <c r="A150" s="2">
        <v>7.4129614807403703</v>
      </c>
      <c r="B150" s="1">
        <v>0.48679581904034003</v>
      </c>
      <c r="C150">
        <f t="shared" si="13"/>
        <v>0.87768750322072775</v>
      </c>
      <c r="D150">
        <f t="shared" si="12"/>
        <v>-0.46254495611060858</v>
      </c>
      <c r="E150">
        <f t="shared" si="18"/>
        <v>2.7415895179418577</v>
      </c>
      <c r="F150">
        <f t="shared" si="19"/>
        <v>20.323297492504551</v>
      </c>
      <c r="G150" s="9">
        <f t="shared" si="16"/>
        <v>-0.54939690037969491</v>
      </c>
      <c r="H150">
        <f t="shared" si="17"/>
        <v>0.45060309962030509</v>
      </c>
      <c r="S150" s="2"/>
      <c r="T150" s="1"/>
    </row>
    <row r="151" spans="1:20" x14ac:dyDescent="0.25">
      <c r="A151" s="2">
        <v>7.4629814907453698</v>
      </c>
      <c r="B151" s="1">
        <v>0.48548653968400701</v>
      </c>
      <c r="C151">
        <f t="shared" si="13"/>
        <v>0.88050793999198551</v>
      </c>
      <c r="D151">
        <f t="shared" si="12"/>
        <v>-0.46421156101618533</v>
      </c>
      <c r="E151">
        <f t="shared" si="18"/>
        <v>2.7313712753824859</v>
      </c>
      <c r="F151">
        <f t="shared" si="19"/>
        <v>20.384173272533065</v>
      </c>
      <c r="G151" s="9">
        <f t="shared" si="16"/>
        <v>-0.55235939583496163</v>
      </c>
      <c r="H151">
        <f t="shared" si="17"/>
        <v>0.44764060416503837</v>
      </c>
      <c r="S151" s="2"/>
      <c r="T151" s="1"/>
    </row>
    <row r="152" spans="1:20" x14ac:dyDescent="0.25">
      <c r="A152" s="2">
        <v>7.5130015007503799</v>
      </c>
      <c r="B152" s="1">
        <v>0.48418078174746798</v>
      </c>
      <c r="C152">
        <f t="shared" si="13"/>
        <v>0.88331079457435369</v>
      </c>
      <c r="D152">
        <f t="shared" si="12"/>
        <v>-0.4658671715447244</v>
      </c>
      <c r="E152">
        <f t="shared" si="18"/>
        <v>2.7212052399942275</v>
      </c>
      <c r="F152">
        <f t="shared" si="19"/>
        <v>20.444419051926427</v>
      </c>
      <c r="G152" s="9">
        <f t="shared" si="16"/>
        <v>-0.555315083025965</v>
      </c>
      <c r="H152">
        <f t="shared" si="17"/>
        <v>0.444684916974035</v>
      </c>
      <c r="S152" s="2"/>
      <c r="T152" s="1"/>
    </row>
    <row r="153" spans="1:20" x14ac:dyDescent="0.25">
      <c r="A153" s="2">
        <v>7.5630215107553802</v>
      </c>
      <c r="B153" s="1">
        <v>0.48287853575956102</v>
      </c>
      <c r="C153">
        <f t="shared" si="13"/>
        <v>0.88609627714156758</v>
      </c>
      <c r="D153">
        <f t="shared" si="12"/>
        <v>-0.46751180683550148</v>
      </c>
      <c r="E153">
        <f t="shared" si="18"/>
        <v>2.7110910470151781</v>
      </c>
      <c r="F153">
        <f t="shared" si="19"/>
        <v>20.504039906192119</v>
      </c>
      <c r="G153" s="9">
        <f t="shared" si="16"/>
        <v>-0.5582640198944141</v>
      </c>
      <c r="H153">
        <f t="shared" si="17"/>
        <v>0.4417359801055859</v>
      </c>
      <c r="S153" s="2"/>
      <c r="T153" s="1"/>
    </row>
    <row r="154" spans="1:20" x14ac:dyDescent="0.25">
      <c r="A154" s="2">
        <v>7.6130415207603797</v>
      </c>
      <c r="B154" s="1">
        <v>0.48157979227459602</v>
      </c>
      <c r="C154">
        <f t="shared" si="13"/>
        <v>0.8888645942664003</v>
      </c>
      <c r="D154">
        <f t="shared" si="12"/>
        <v>-0.46914548673446593</v>
      </c>
      <c r="E154">
        <f t="shared" si="18"/>
        <v>2.701028334825593</v>
      </c>
      <c r="F154">
        <f t="shared" si="19"/>
        <v>20.563040861777509</v>
      </c>
      <c r="G154" s="9">
        <f t="shared" si="16"/>
        <v>-0.56120626404007201</v>
      </c>
      <c r="H154">
        <f t="shared" si="17"/>
        <v>0.43879373595992799</v>
      </c>
      <c r="S154" s="2"/>
      <c r="T154" s="1"/>
    </row>
    <row r="155" spans="1:20" x14ac:dyDescent="0.25">
      <c r="A155" s="2">
        <v>7.66306153076538</v>
      </c>
      <c r="B155" s="1">
        <v>0.48028454187229103</v>
      </c>
      <c r="C155">
        <f t="shared" si="13"/>
        <v>0.89161594899874119</v>
      </c>
      <c r="D155">
        <f t="shared" si="12"/>
        <v>-0.4707682317659469</v>
      </c>
      <c r="E155">
        <f t="shared" si="18"/>
        <v>2.6910167449170088</v>
      </c>
      <c r="F155">
        <f t="shared" si="19"/>
        <v>20.621426896619003</v>
      </c>
      <c r="G155" s="9">
        <f t="shared" si="16"/>
        <v>-0.56414187272036787</v>
      </c>
      <c r="H155">
        <f t="shared" si="17"/>
        <v>0.43585812727963213</v>
      </c>
      <c r="S155" s="2"/>
      <c r="T155" s="1"/>
    </row>
    <row r="156" spans="1:20" x14ac:dyDescent="0.25">
      <c r="A156" s="2">
        <v>7.7130815407703803</v>
      </c>
      <c r="B156" s="1">
        <v>0.478992775157698</v>
      </c>
      <c r="C156">
        <f t="shared" si="13"/>
        <v>0.89435054094169264</v>
      </c>
      <c r="D156">
        <f t="shared" si="12"/>
        <v>-0.47238006311055625</v>
      </c>
      <c r="E156">
        <f t="shared" si="18"/>
        <v>2.6810559218616303</v>
      </c>
      <c r="F156">
        <f t="shared" si="19"/>
        <v>20.679202940684057</v>
      </c>
      <c r="G156" s="9">
        <f t="shared" si="16"/>
        <v>-0.56707090285518558</v>
      </c>
      <c r="H156">
        <f t="shared" si="17"/>
        <v>0.43292909714481442</v>
      </c>
      <c r="S156" s="2"/>
      <c r="T156" s="1"/>
    </row>
    <row r="157" spans="1:20" x14ac:dyDescent="0.25">
      <c r="A157" s="2">
        <v>7.7631015507753904</v>
      </c>
      <c r="B157" s="1">
        <v>0.47770448276113803</v>
      </c>
      <c r="C157">
        <f t="shared" si="13"/>
        <v>0.89706856632573861</v>
      </c>
      <c r="D157">
        <f t="shared" si="12"/>
        <v>-0.47398100257704756</v>
      </c>
      <c r="E157">
        <f t="shared" si="18"/>
        <v>2.6711455132821103</v>
      </c>
      <c r="F157">
        <f t="shared" si="19"/>
        <v>20.736373876507077</v>
      </c>
      <c r="G157" s="9">
        <f t="shared" si="16"/>
        <v>-0.56999341102466394</v>
      </c>
      <c r="H157">
        <f t="shared" si="17"/>
        <v>0.43000658897533606</v>
      </c>
      <c r="S157" s="2"/>
      <c r="T157" s="1"/>
    </row>
    <row r="158" spans="1:20" x14ac:dyDescent="0.25">
      <c r="A158" s="2">
        <v>7.8131215607803899</v>
      </c>
      <c r="B158" s="1">
        <v>0.47641965533813402</v>
      </c>
      <c r="C158">
        <f t="shared" si="13"/>
        <v>0.89977021808103652</v>
      </c>
      <c r="D158">
        <f t="shared" si="12"/>
        <v>-0.47557107257975711</v>
      </c>
      <c r="E158">
        <f t="shared" si="18"/>
        <v>2.6612851698216518</v>
      </c>
      <c r="F158">
        <f t="shared" si="19"/>
        <v>20.792944539718647</v>
      </c>
      <c r="G158" s="9">
        <f t="shared" si="16"/>
        <v>-0.57290945347134359</v>
      </c>
      <c r="H158">
        <f t="shared" si="17"/>
        <v>0.42709054652865641</v>
      </c>
      <c r="S158" s="2"/>
      <c r="T158" s="1"/>
    </row>
    <row r="159" spans="1:20" x14ac:dyDescent="0.25">
      <c r="A159" s="2">
        <v>7.8631415707853902</v>
      </c>
      <c r="B159" s="1">
        <v>0.47513828356933901</v>
      </c>
      <c r="C159">
        <f t="shared" si="13"/>
        <v>0.90245568590789049</v>
      </c>
      <c r="D159">
        <f t="shared" si="12"/>
        <v>-0.47715029611661064</v>
      </c>
      <c r="E159">
        <f t="shared" si="18"/>
        <v>2.6514745451143873</v>
      </c>
      <c r="F159">
        <f t="shared" si="19"/>
        <v>20.848919719568222</v>
      </c>
      <c r="G159" s="9">
        <f t="shared" si="16"/>
        <v>-0.57581908610305055</v>
      </c>
      <c r="H159">
        <f t="shared" si="17"/>
        <v>0.42418091389694945</v>
      </c>
      <c r="S159" s="2"/>
      <c r="T159" s="1"/>
    </row>
    <row r="160" spans="1:20" x14ac:dyDescent="0.25">
      <c r="A160" s="2">
        <v>7.9131615807904003</v>
      </c>
      <c r="B160" s="1">
        <v>0.473860358160474</v>
      </c>
      <c r="C160">
        <f t="shared" si="13"/>
        <v>0.90512515634544888</v>
      </c>
      <c r="D160">
        <f t="shared" si="12"/>
        <v>-0.47871869674415912</v>
      </c>
      <c r="E160">
        <f t="shared" si="18"/>
        <v>2.6417132957561651</v>
      </c>
      <c r="F160">
        <f t="shared" si="19"/>
        <v>20.904304159440873</v>
      </c>
      <c r="G160" s="9">
        <f t="shared" si="16"/>
        <v>-0.57872236449022796</v>
      </c>
      <c r="H160">
        <f t="shared" si="17"/>
        <v>0.42127763550977204</v>
      </c>
      <c r="S160" s="2"/>
      <c r="T160" s="1"/>
    </row>
    <row r="161" spans="1:20" x14ac:dyDescent="0.25">
      <c r="A161" s="2">
        <v>7.9631815907953998</v>
      </c>
      <c r="B161" s="1">
        <v>0.47258586984225598</v>
      </c>
      <c r="C161">
        <f t="shared" si="13"/>
        <v>0.90777881283867978</v>
      </c>
      <c r="D161">
        <f t="shared" si="12"/>
        <v>-0.48027629855976517</v>
      </c>
      <c r="E161">
        <f t="shared" si="18"/>
        <v>2.6320010812755621</v>
      </c>
      <c r="F161">
        <f t="shared" si="19"/>
        <v>20.959102557367142</v>
      </c>
      <c r="G161" s="9">
        <f t="shared" si="16"/>
        <v>-0.58161934387237313</v>
      </c>
      <c r="H161">
        <f t="shared" si="17"/>
        <v>0.41838065612762687</v>
      </c>
      <c r="S161" s="2"/>
      <c r="T161" s="1"/>
    </row>
    <row r="162" spans="1:20" x14ac:dyDescent="0.25">
      <c r="A162" s="2">
        <v>8.0132016008004001</v>
      </c>
      <c r="B162" s="1">
        <v>0.47131480937033299</v>
      </c>
      <c r="C162">
        <f t="shared" si="13"/>
        <v>0.91041683580367561</v>
      </c>
      <c r="D162">
        <f t="shared" ref="D162:D225" si="20">(B162-B161)/(C162-C161)</f>
        <v>-0.48182312617775247</v>
      </c>
      <c r="E162">
        <f t="shared" si="18"/>
        <v>2.6223375641052753</v>
      </c>
      <c r="F162">
        <f t="shared" si="19"/>
        <v>21.013319566527414</v>
      </c>
      <c r="G162" s="9">
        <f t="shared" si="16"/>
        <v>-0.58451007915447217</v>
      </c>
      <c r="H162">
        <f t="shared" si="17"/>
        <v>0.41548992084552783</v>
      </c>
      <c r="S162" s="2"/>
      <c r="T162" s="1"/>
    </row>
    <row r="163" spans="1:20" x14ac:dyDescent="0.25">
      <c r="A163" s="2">
        <v>8.0632216108053996</v>
      </c>
      <c r="B163" s="1">
        <v>0.47004716752521802</v>
      </c>
      <c r="C163">
        <f t="shared" si="13"/>
        <v>0.91303940269132544</v>
      </c>
      <c r="D163">
        <f t="shared" si="20"/>
        <v>-0.48335920471067095</v>
      </c>
      <c r="E163">
        <f t="shared" si="18"/>
        <v>2.6127224095538129</v>
      </c>
      <c r="F163">
        <f t="shared" si="19"/>
        <v>21.06695979574986</v>
      </c>
      <c r="G163" s="9">
        <f t="shared" si="16"/>
        <v>-0.58739462491002425</v>
      </c>
      <c r="H163">
        <f t="shared" si="17"/>
        <v>0.41260537508997575</v>
      </c>
      <c r="S163" s="2"/>
      <c r="T163" s="1"/>
    </row>
    <row r="164" spans="1:20" x14ac:dyDescent="0.25">
      <c r="A164" s="2">
        <v>8.1132416208104008</v>
      </c>
      <c r="B164" s="1">
        <v>0.46878293511221802</v>
      </c>
      <c r="C164">
        <f t="shared" si="13"/>
        <v>0.91564668804940619</v>
      </c>
      <c r="D164">
        <f t="shared" si="20"/>
        <v>-0.48488455975168587</v>
      </c>
      <c r="E164">
        <f t="shared" si="18"/>
        <v>2.6031552857774378</v>
      </c>
      <c r="F164">
        <f t="shared" si="19"/>
        <v>21.120027810002103</v>
      </c>
      <c r="G164" s="9">
        <f t="shared" si="16"/>
        <v>-0.59027303538481124</v>
      </c>
      <c r="H164">
        <f t="shared" si="17"/>
        <v>0.40972696461518876</v>
      </c>
      <c r="S164" s="2"/>
      <c r="T164" s="1"/>
    </row>
    <row r="165" spans="1:20" x14ac:dyDescent="0.25">
      <c r="A165" s="2">
        <v>8.1632616308154091</v>
      </c>
      <c r="B165" s="1">
        <v>0.46752210296137098</v>
      </c>
      <c r="C165">
        <f t="shared" si="13"/>
        <v>0.91823886358313589</v>
      </c>
      <c r="D165">
        <f t="shared" si="20"/>
        <v>-0.4863992173527395</v>
      </c>
      <c r="E165">
        <f t="shared" si="18"/>
        <v>2.5936358637524979</v>
      </c>
      <c r="F165">
        <f t="shared" si="19"/>
        <v>21.172528130877549</v>
      </c>
      <c r="G165" s="9">
        <f t="shared" si="16"/>
        <v>-0.59314536449331279</v>
      </c>
      <c r="H165">
        <f t="shared" si="17"/>
        <v>0.40685463550668721</v>
      </c>
      <c r="S165" s="2"/>
      <c r="T165" s="1"/>
    </row>
    <row r="166" spans="1:20" x14ac:dyDescent="0.25">
      <c r="A166" s="2">
        <v>8.2132816408204103</v>
      </c>
      <c r="B166" s="1">
        <v>0.46626466192737998</v>
      </c>
      <c r="C166">
        <f t="shared" si="13"/>
        <v>0.92081609821422727</v>
      </c>
      <c r="D166">
        <f t="shared" si="20"/>
        <v>-0.48790320400844223</v>
      </c>
      <c r="E166">
        <f t="shared" si="18"/>
        <v>2.5841638172480108</v>
      </c>
      <c r="F166">
        <f t="shared" si="19"/>
        <v>21.224465237075478</v>
      </c>
      <c r="G166" s="9">
        <f t="shared" si="16"/>
        <v>-0.59601166582277798</v>
      </c>
      <c r="H166">
        <f t="shared" si="17"/>
        <v>0.40398833417722202</v>
      </c>
      <c r="S166" s="2"/>
      <c r="T166" s="1"/>
    </row>
    <row r="167" spans="1:20" x14ac:dyDescent="0.25">
      <c r="A167" s="2">
        <v>8.2633016508254098</v>
      </c>
      <c r="B167" s="1">
        <v>0.46501060288954199</v>
      </c>
      <c r="C167">
        <f t="shared" si="13"/>
        <v>0.92337855813849168</v>
      </c>
      <c r="D167">
        <f t="shared" si="20"/>
        <v>-0.48939654663983967</v>
      </c>
      <c r="E167">
        <f t="shared" si="18"/>
        <v>2.5747388227985146</v>
      </c>
      <c r="F167">
        <f t="shared" si="19"/>
        <v>21.275843564875238</v>
      </c>
      <c r="G167" s="9">
        <f t="shared" si="16"/>
        <v>-0.59887199263570423</v>
      </c>
      <c r="H167">
        <f t="shared" si="17"/>
        <v>0.40112800736429577</v>
      </c>
      <c r="S167" s="2"/>
      <c r="T167" s="1"/>
    </row>
    <row r="168" spans="1:20" x14ac:dyDescent="0.25">
      <c r="A168" s="2">
        <v>8.3133216608304092</v>
      </c>
      <c r="B168" s="1">
        <v>0.46375991675168698</v>
      </c>
      <c r="C168">
        <f t="shared" si="13"/>
        <v>0.92592640688202388</v>
      </c>
      <c r="D168">
        <f t="shared" si="20"/>
        <v>-0.49087927257452596</v>
      </c>
      <c r="E168">
        <f t="shared" si="18"/>
        <v>2.5653605596772859</v>
      </c>
      <c r="F168">
        <f t="shared" si="19"/>
        <v>21.326667508605205</v>
      </c>
      <c r="G168" s="9">
        <f t="shared" si="16"/>
        <v>-0.60172639786704674</v>
      </c>
      <c r="H168">
        <f t="shared" si="17"/>
        <v>0.39827360213295326</v>
      </c>
      <c r="S168" s="2"/>
      <c r="T168" s="1"/>
    </row>
    <row r="169" spans="1:20" x14ac:dyDescent="0.25">
      <c r="A169" s="2">
        <v>8.3633416708354194</v>
      </c>
      <c r="B169" s="1">
        <v>0.46251259444211001</v>
      </c>
      <c r="C169">
        <f t="shared" si="13"/>
        <v>0.92845980535601202</v>
      </c>
      <c r="D169">
        <f t="shared" si="20"/>
        <v>-0.49235140953306122</v>
      </c>
      <c r="E169">
        <f t="shared" si="18"/>
        <v>2.55602870986979</v>
      </c>
      <c r="F169">
        <f t="shared" si="19"/>
        <v>21.376941421105712</v>
      </c>
      <c r="G169" s="9">
        <f t="shared" si="16"/>
        <v>-0.60457493412857366</v>
      </c>
      <c r="H169">
        <f t="shared" si="17"/>
        <v>0.39542506587142634</v>
      </c>
      <c r="S169" s="2"/>
      <c r="T169" s="1"/>
    </row>
    <row r="170" spans="1:20" x14ac:dyDescent="0.25">
      <c r="A170" s="2">
        <v>8.4133616808404206</v>
      </c>
      <c r="B170" s="1">
        <v>0.46126862691350401</v>
      </c>
      <c r="C170">
        <f t="shared" si="13"/>
        <v>0.93097891191021009</v>
      </c>
      <c r="D170">
        <f t="shared" si="20"/>
        <v>-0.49381298561307124</v>
      </c>
      <c r="E170">
        <f t="shared" si="18"/>
        <v>2.5467429580474183</v>
      </c>
      <c r="F170">
        <f t="shared" si="19"/>
        <v>21.426669614186331</v>
      </c>
      <c r="G170" s="9">
        <f t="shared" si="16"/>
        <v>-0.60741765371064138</v>
      </c>
      <c r="H170">
        <f t="shared" si="17"/>
        <v>0.39258234628935862</v>
      </c>
      <c r="S170" s="2"/>
      <c r="T170" s="1"/>
    </row>
    <row r="171" spans="1:20" x14ac:dyDescent="0.25">
      <c r="A171" s="2">
        <v>8.46338169084542</v>
      </c>
      <c r="B171" s="1">
        <v>0.46002800514289699</v>
      </c>
      <c r="C171">
        <f t="shared" si="13"/>
        <v>0.93348388238511015</v>
      </c>
      <c r="D171">
        <f t="shared" si="20"/>
        <v>-0.49526402927224805</v>
      </c>
      <c r="E171">
        <f t="shared" si="18"/>
        <v>2.537502991541547</v>
      </c>
      <c r="F171">
        <f t="shared" si="19"/>
        <v>21.475856359078211</v>
      </c>
      <c r="G171" s="9">
        <f t="shared" si="16"/>
        <v>-0.61025460857972791</v>
      </c>
      <c r="H171">
        <f t="shared" si="17"/>
        <v>0.38974539142027209</v>
      </c>
      <c r="S171" s="2"/>
      <c r="T171" s="1"/>
    </row>
    <row r="172" spans="1:20" x14ac:dyDescent="0.25">
      <c r="A172" s="2">
        <v>8.5134017008504195</v>
      </c>
      <c r="B172" s="1">
        <v>0.45879072013158301</v>
      </c>
      <c r="C172">
        <f t="shared" si="13"/>
        <v>0.93597487016284775</v>
      </c>
      <c r="D172">
        <f t="shared" si="20"/>
        <v>-0.49670456931656576</v>
      </c>
      <c r="E172">
        <f t="shared" si="18"/>
        <v>2.5283085003178192</v>
      </c>
      <c r="F172">
        <f t="shared" si="19"/>
        <v>21.524505886880295</v>
      </c>
      <c r="G172" s="9">
        <f t="shared" si="16"/>
        <v>-0.61308585038431163</v>
      </c>
      <c r="H172">
        <f t="shared" si="17"/>
        <v>0.38691414961568837</v>
      </c>
      <c r="S172" s="2"/>
      <c r="T172" s="1"/>
    </row>
    <row r="173" spans="1:20" x14ac:dyDescent="0.25">
      <c r="A173" s="2">
        <v>8.5634217108554296</v>
      </c>
      <c r="B173" s="1">
        <v>0.45755676290506098</v>
      </c>
      <c r="C173">
        <f t="shared" si="13"/>
        <v>0.93845202621687729</v>
      </c>
      <c r="D173">
        <f t="shared" si="20"/>
        <v>-0.49813463488292481</v>
      </c>
      <c r="E173">
        <f t="shared" si="18"/>
        <v>2.5191591769507635</v>
      </c>
      <c r="F173">
        <f t="shared" si="19"/>
        <v>21.572622389000863</v>
      </c>
      <c r="G173" s="9">
        <f t="shared" si="16"/>
        <v>-0.61591143045155061</v>
      </c>
      <c r="H173">
        <f t="shared" si="17"/>
        <v>0.38408856954844939</v>
      </c>
      <c r="S173" s="2"/>
      <c r="T173" s="1"/>
    </row>
    <row r="174" spans="1:20" x14ac:dyDescent="0.25">
      <c r="A174" s="2">
        <v>8.6134417208604308</v>
      </c>
      <c r="B174" s="1">
        <v>0.456326124512966</v>
      </c>
      <c r="C174">
        <f t="shared" si="13"/>
        <v>0.94091549916044803</v>
      </c>
      <c r="D174">
        <f t="shared" si="20"/>
        <v>-0.49955425542900161</v>
      </c>
      <c r="E174">
        <f t="shared" si="18"/>
        <v>2.5100547165986287</v>
      </c>
      <c r="F174">
        <f t="shared" si="19"/>
        <v>21.620210017593134</v>
      </c>
      <c r="G174" s="9">
        <f t="shared" si="16"/>
        <v>-0.61873139979289238</v>
      </c>
      <c r="H174">
        <f t="shared" si="17"/>
        <v>0.38126860020710762</v>
      </c>
      <c r="S174" s="2"/>
      <c r="T174" s="1"/>
    </row>
    <row r="175" spans="1:20" x14ac:dyDescent="0.25">
      <c r="A175" s="2">
        <v>8.6634617308654303</v>
      </c>
      <c r="B175" s="1">
        <v>0.45509879602900699</v>
      </c>
      <c r="C175">
        <f t="shared" si="13"/>
        <v>0.94336543529391959</v>
      </c>
      <c r="D175">
        <f t="shared" si="20"/>
        <v>-0.50096346071678621</v>
      </c>
      <c r="E175">
        <f t="shared" si="18"/>
        <v>2.5009948169785261</v>
      </c>
      <c r="F175">
        <f t="shared" si="19"/>
        <v>21.66727288598625</v>
      </c>
      <c r="G175" s="9">
        <f t="shared" si="16"/>
        <v>-0.62154580910148793</v>
      </c>
      <c r="H175">
        <f t="shared" si="17"/>
        <v>0.37845419089851207</v>
      </c>
      <c r="S175" s="2"/>
      <c r="T175" s="1"/>
    </row>
    <row r="176" spans="1:20" x14ac:dyDescent="0.25">
      <c r="A176" s="2">
        <v>8.7134817408704404</v>
      </c>
      <c r="B176" s="1">
        <v>0.45387476855089998</v>
      </c>
      <c r="C176">
        <f t="shared" si="13"/>
        <v>0.94580197865094195</v>
      </c>
      <c r="D176">
        <f t="shared" si="20"/>
        <v>-0.50236228080212131</v>
      </c>
      <c r="E176">
        <f t="shared" si="18"/>
        <v>2.4919791783418144</v>
      </c>
      <c r="F176">
        <f t="shared" si="19"/>
        <v>21.713815069110723</v>
      </c>
      <c r="G176" s="9">
        <f t="shared" si="16"/>
        <v>-0.62435470875604704</v>
      </c>
      <c r="H176">
        <f t="shared" si="17"/>
        <v>0.37564529124395296</v>
      </c>
      <c r="S176" s="2"/>
      <c r="T176" s="1"/>
    </row>
    <row r="177" spans="1:20" x14ac:dyDescent="0.25">
      <c r="A177" s="2">
        <v>8.7635017508754398</v>
      </c>
      <c r="B177" s="1">
        <v>0.45265403320030601</v>
      </c>
      <c r="C177">
        <f t="shared" si="13"/>
        <v>0.94822527104353171</v>
      </c>
      <c r="D177">
        <f t="shared" si="20"/>
        <v>-0.5037507460209445</v>
      </c>
      <c r="E177">
        <f t="shared" si="18"/>
        <v>2.4830075034497709</v>
      </c>
      <c r="F177">
        <f t="shared" si="19"/>
        <v>21.759840603918921</v>
      </c>
      <c r="G177" s="9">
        <f t="shared" si="16"/>
        <v>-0.62715814882058274</v>
      </c>
      <c r="H177">
        <f t="shared" si="17"/>
        <v>0.37284185117941726</v>
      </c>
      <c r="S177" s="2"/>
      <c r="T177" s="1"/>
    </row>
    <row r="178" spans="1:20" x14ac:dyDescent="0.25">
      <c r="A178" s="2">
        <v>8.8135217608804393</v>
      </c>
      <c r="B178" s="1">
        <v>0.45143658112276203</v>
      </c>
      <c r="C178">
        <f t="shared" si="13"/>
        <v>0.95063545210608058</v>
      </c>
      <c r="D178">
        <f t="shared" si="20"/>
        <v>-0.50512888697933467</v>
      </c>
      <c r="E178">
        <f t="shared" si="18"/>
        <v>2.4740794975494755</v>
      </c>
      <c r="F178">
        <f t="shared" si="19"/>
        <v>21.805353489800446</v>
      </c>
      <c r="G178" s="9">
        <f t="shared" si="16"/>
        <v>-0.62995617904768464</v>
      </c>
      <c r="H178">
        <f t="shared" si="17"/>
        <v>0.37004382095231536</v>
      </c>
      <c r="S178" s="2"/>
      <c r="T178" s="1"/>
    </row>
    <row r="179" spans="1:20" x14ac:dyDescent="0.25">
      <c r="A179" s="2">
        <v>8.8635417708854405</v>
      </c>
      <c r="B179" s="1">
        <v>0.45022240348762399</v>
      </c>
      <c r="C179">
        <f t="shared" si="13"/>
        <v>0.95303265933831649</v>
      </c>
      <c r="D179">
        <f t="shared" si="20"/>
        <v>-0.50649673453786281</v>
      </c>
      <c r="E179">
        <f t="shared" si="18"/>
        <v>2.4651948683500353</v>
      </c>
      <c r="F179">
        <f t="shared" si="19"/>
        <v>21.850357688992972</v>
      </c>
      <c r="G179" s="9">
        <f t="shared" si="16"/>
        <v>-0.63274884887512828</v>
      </c>
      <c r="H179">
        <f t="shared" si="17"/>
        <v>0.36725115112487172</v>
      </c>
      <c r="S179" s="2"/>
      <c r="T179" s="1"/>
    </row>
    <row r="180" spans="1:20" x14ac:dyDescent="0.25">
      <c r="A180" s="2">
        <v>8.9135617808904506</v>
      </c>
      <c r="B180" s="1">
        <v>0.44901149148799502</v>
      </c>
      <c r="C180">
        <f t="shared" si="13"/>
        <v>0.95541702814725216</v>
      </c>
      <c r="D180">
        <f t="shared" si="20"/>
        <v>-0.50785431980612861</v>
      </c>
      <c r="E180">
        <f t="shared" si="18"/>
        <v>2.4563533259989563</v>
      </c>
      <c r="F180">
        <f t="shared" si="19"/>
        <v>21.894857126987439</v>
      </c>
      <c r="G180" s="9">
        <f t="shared" si="16"/>
        <v>-0.63553620743395878</v>
      </c>
      <c r="H180">
        <f t="shared" si="17"/>
        <v>0.36446379256604122</v>
      </c>
      <c r="S180" s="2"/>
      <c r="T180" s="1"/>
    </row>
    <row r="181" spans="1:20" x14ac:dyDescent="0.25">
      <c r="A181" s="2">
        <v>8.96358179089545</v>
      </c>
      <c r="B181" s="1">
        <v>0.44780383634066701</v>
      </c>
      <c r="C181">
        <f t="shared" si="13"/>
        <v>0.95778869188814231</v>
      </c>
      <c r="D181">
        <f t="shared" si="20"/>
        <v>-0.50920167412718742</v>
      </c>
      <c r="E181">
        <f t="shared" si="18"/>
        <v>2.4475545830588579</v>
      </c>
      <c r="F181">
        <f t="shared" si="19"/>
        <v>21.938855692929085</v>
      </c>
      <c r="G181" s="9">
        <f t="shared" si="16"/>
        <v>-0.63831830354379071</v>
      </c>
      <c r="H181">
        <f t="shared" si="17"/>
        <v>0.36168169645620929</v>
      </c>
      <c r="S181" s="2"/>
      <c r="T181" s="1"/>
    </row>
    <row r="182" spans="1:20" x14ac:dyDescent="0.25">
      <c r="A182" s="2">
        <v>9.0136018009004495</v>
      </c>
      <c r="B182" s="1">
        <v>0.44659942928605501</v>
      </c>
      <c r="C182">
        <f t="shared" si="13"/>
        <v>0.96014778190448558</v>
      </c>
      <c r="D182">
        <f t="shared" si="20"/>
        <v>-0.5105388290688897</v>
      </c>
      <c r="E182">
        <f t="shared" si="18"/>
        <v>2.4387983544843843</v>
      </c>
      <c r="F182">
        <f t="shared" si="19"/>
        <v>21.982357240013499</v>
      </c>
      <c r="G182" s="9">
        <f t="shared" si="16"/>
        <v>-0.64109518571651047</v>
      </c>
      <c r="H182">
        <f t="shared" si="17"/>
        <v>0.35890481428348953</v>
      </c>
      <c r="S182" s="2"/>
      <c r="T182" s="1"/>
    </row>
    <row r="183" spans="1:20" x14ac:dyDescent="0.25">
      <c r="A183" s="2">
        <v>9.0636218109054507</v>
      </c>
      <c r="B183" s="1">
        <v>0.445398261588134</v>
      </c>
      <c r="C183">
        <f t="shared" si="13"/>
        <v>0.96249442756708437</v>
      </c>
      <c r="D183">
        <f t="shared" si="20"/>
        <v>-0.51186581641421314</v>
      </c>
      <c r="E183">
        <f t="shared" si="18"/>
        <v>2.4300843575993794</v>
      </c>
      <c r="F183">
        <f t="shared" si="19"/>
        <v>22.025365585877896</v>
      </c>
      <c r="G183" s="9">
        <f t="shared" si="16"/>
        <v>-0.64386690215741582</v>
      </c>
      <c r="H183">
        <f t="shared" si="17"/>
        <v>0.35613309784258418</v>
      </c>
      <c r="S183" s="2"/>
      <c r="T183" s="1"/>
    </row>
    <row r="184" spans="1:20" x14ac:dyDescent="0.25">
      <c r="A184" s="2">
        <v>9.1136418209104608</v>
      </c>
      <c r="B184" s="1">
        <v>0.44420032453437303</v>
      </c>
      <c r="C184">
        <f t="shared" si="13"/>
        <v>0.964828756312199</v>
      </c>
      <c r="D184">
        <f t="shared" si="20"/>
        <v>-0.51318266815163183</v>
      </c>
      <c r="E184">
        <f t="shared" si="18"/>
        <v>2.4214123120742705</v>
      </c>
      <c r="F184">
        <f t="shared" si="19"/>
        <v>22.067884512987565</v>
      </c>
      <c r="G184" s="9">
        <f t="shared" si="16"/>
        <v>-0.64663350076816783</v>
      </c>
      <c r="H184">
        <f t="shared" si="17"/>
        <v>0.35336649923183217</v>
      </c>
      <c r="S184" s="2"/>
      <c r="T184" s="1"/>
    </row>
    <row r="185" spans="1:20" x14ac:dyDescent="0.25">
      <c r="A185" s="2">
        <v>9.1636618309154603</v>
      </c>
      <c r="B185" s="1">
        <v>0.44300560943567802</v>
      </c>
      <c r="C185">
        <f t="shared" si="13"/>
        <v>0.96715089367881046</v>
      </c>
      <c r="D185">
        <f t="shared" si="20"/>
        <v>-0.51448941646306423</v>
      </c>
      <c r="E185">
        <f t="shared" si="18"/>
        <v>2.412781939903776</v>
      </c>
      <c r="F185">
        <f t="shared" si="19"/>
        <v>22.109917769018391</v>
      </c>
      <c r="G185" s="9">
        <f t="shared" si="16"/>
        <v>-0.64939502914245995</v>
      </c>
      <c r="H185">
        <f t="shared" si="17"/>
        <v>0.35060497085754005</v>
      </c>
      <c r="S185" s="2"/>
      <c r="T185" s="1"/>
    </row>
    <row r="186" spans="1:20" x14ac:dyDescent="0.25">
      <c r="A186" s="2">
        <v>9.2136818409204597</v>
      </c>
      <c r="B186" s="1">
        <v>0.44181410762632101</v>
      </c>
      <c r="C186">
        <f t="shared" si="13"/>
        <v>0.96946096334502685</v>
      </c>
      <c r="D186">
        <f t="shared" si="20"/>
        <v>-0.51578609371921902</v>
      </c>
      <c r="E186">
        <f t="shared" si="18"/>
        <v>2.404192965384722</v>
      </c>
      <c r="F186">
        <f t="shared" si="19"/>
        <v>22.151469067233926</v>
      </c>
      <c r="G186" s="9">
        <f t="shared" si="16"/>
        <v>-0.65215153457541641</v>
      </c>
      <c r="H186">
        <f t="shared" si="17"/>
        <v>0.34784846542458359</v>
      </c>
      <c r="S186" s="2"/>
      <c r="T186" s="1"/>
    </row>
    <row r="187" spans="1:20" x14ac:dyDescent="0.25">
      <c r="A187" s="2">
        <v>9.2637018509254592</v>
      </c>
      <c r="B187" s="1">
        <v>0.44062581046388299</v>
      </c>
      <c r="C187">
        <f t="shared" si="13"/>
        <v>0.97175908716364434</v>
      </c>
      <c r="D187">
        <f t="shared" si="20"/>
        <v>-0.51707273246611629</v>
      </c>
      <c r="E187">
        <f t="shared" si="18"/>
        <v>2.3956451150942129</v>
      </c>
      <c r="F187">
        <f t="shared" si="19"/>
        <v>22.192542086858793</v>
      </c>
      <c r="G187" s="9">
        <f t="shared" si="16"/>
        <v>-0.65490306405730669</v>
      </c>
      <c r="H187">
        <f t="shared" si="17"/>
        <v>0.34509693594269331</v>
      </c>
      <c r="S187" s="2"/>
      <c r="T187" s="1"/>
    </row>
    <row r="188" spans="1:20" x14ac:dyDescent="0.25">
      <c r="A188" s="2">
        <v>9.3137218609304693</v>
      </c>
      <c r="B188" s="1">
        <v>0.43944070932919099</v>
      </c>
      <c r="C188">
        <f t="shared" si="13"/>
        <v>0.97404538519689288</v>
      </c>
      <c r="D188">
        <f t="shared" si="20"/>
        <v>-0.51834936541852572</v>
      </c>
      <c r="E188">
        <f t="shared" si="18"/>
        <v>2.3871381178679747</v>
      </c>
      <c r="F188">
        <f t="shared" si="19"/>
        <v>22.233140473447371</v>
      </c>
      <c r="G188" s="9">
        <f t="shared" si="16"/>
        <v>-0.65764966427811922</v>
      </c>
      <c r="H188">
        <f t="shared" si="17"/>
        <v>0.34235033572188078</v>
      </c>
      <c r="S188" s="2"/>
      <c r="T188" s="1"/>
    </row>
    <row r="189" spans="1:20" x14ac:dyDescent="0.25">
      <c r="A189" s="2">
        <v>9.3637418709354705</v>
      </c>
      <c r="B189" s="1">
        <v>0.43825879562625297</v>
      </c>
      <c r="C189">
        <f t="shared" si="13"/>
        <v>0.97631997575038398</v>
      </c>
      <c r="D189">
        <f t="shared" si="20"/>
        <v>-0.51961602545301389</v>
      </c>
      <c r="E189">
        <f t="shared" si="18"/>
        <v>2.3786717047789208</v>
      </c>
      <c r="F189">
        <f t="shared" si="19"/>
        <v>22.273267839247836</v>
      </c>
      <c r="G189" s="9">
        <f t="shared" si="16"/>
        <v>-0.66039138163026356</v>
      </c>
      <c r="H189">
        <f t="shared" si="17"/>
        <v>0.33960861836973644</v>
      </c>
      <c r="S189" s="2"/>
      <c r="T189" s="1"/>
    </row>
    <row r="190" spans="1:20" x14ac:dyDescent="0.25">
      <c r="A190" s="2">
        <v>9.41376188094047</v>
      </c>
      <c r="B190" s="1">
        <v>0.43708006078219402</v>
      </c>
      <c r="C190">
        <f t="shared" si="13"/>
        <v>0.97858297540628658</v>
      </c>
      <c r="D190">
        <f t="shared" si="20"/>
        <v>-0.52087274559872165</v>
      </c>
      <c r="E190">
        <f t="shared" si="18"/>
        <v>2.3702456091159392</v>
      </c>
      <c r="F190">
        <f t="shared" si="19"/>
        <v>22.312927763562154</v>
      </c>
      <c r="G190" s="9">
        <f t="shared" si="16"/>
        <v>-0.66312826220875398</v>
      </c>
      <c r="H190">
        <f t="shared" si="17"/>
        <v>0.33687173779124602</v>
      </c>
      <c r="S190" s="2"/>
      <c r="T190" s="1"/>
    </row>
    <row r="191" spans="1:20" x14ac:dyDescent="0.25">
      <c r="A191" s="2">
        <v>9.4637818909454694</v>
      </c>
      <c r="B191" s="1">
        <v>0.43590449624720001</v>
      </c>
      <c r="C191">
        <f t="shared" si="13"/>
        <v>0.98083449905574471</v>
      </c>
      <c r="D191">
        <f t="shared" si="20"/>
        <v>-0.52211955902703111</v>
      </c>
      <c r="E191">
        <f t="shared" si="18"/>
        <v>2.3618595663629693</v>
      </c>
      <c r="F191">
        <f t="shared" si="19"/>
        <v>22.352123793102187</v>
      </c>
      <c r="G191" s="9">
        <f t="shared" si="16"/>
        <v>-0.66586035180850511</v>
      </c>
      <c r="H191">
        <f t="shared" si="17"/>
        <v>0.33413964819149489</v>
      </c>
      <c r="S191" s="2"/>
      <c r="T191" s="1"/>
    </row>
    <row r="192" spans="1:20" x14ac:dyDescent="0.25">
      <c r="A192" s="2">
        <v>9.5138019009504795</v>
      </c>
      <c r="B192" s="1">
        <v>0.43473209349445202</v>
      </c>
      <c r="C192">
        <f t="shared" si="13"/>
        <v>0.98307465993056142</v>
      </c>
      <c r="D192">
        <f t="shared" si="20"/>
        <v>-0.52335649904782744</v>
      </c>
      <c r="E192">
        <f t="shared" si="18"/>
        <v>2.3535133141782185</v>
      </c>
      <c r="F192">
        <f t="shared" si="19"/>
        <v>22.390859442341</v>
      </c>
      <c r="G192" s="9">
        <f t="shared" si="16"/>
        <v>-0.66858769593119272</v>
      </c>
      <c r="H192">
        <f t="shared" si="17"/>
        <v>0.33141230406880728</v>
      </c>
      <c r="S192" s="2"/>
      <c r="T192" s="1"/>
    </row>
    <row r="193" spans="1:20" x14ac:dyDescent="0.25">
      <c r="A193" s="2">
        <v>9.5638219109554807</v>
      </c>
      <c r="B193" s="1">
        <v>0.43356284402006201</v>
      </c>
      <c r="C193">
        <f t="shared" si="13"/>
        <v>0.98530356963416488</v>
      </c>
      <c r="D193">
        <f t="shared" si="20"/>
        <v>-0.5245835991021518</v>
      </c>
      <c r="E193">
        <f t="shared" si="18"/>
        <v>2.3452065923736107</v>
      </c>
      <c r="F193">
        <f t="shared" si="19"/>
        <v>22.429138193859977</v>
      </c>
      <c r="G193" s="9">
        <f t="shared" si="16"/>
        <v>-0.67131033978616239</v>
      </c>
      <c r="H193">
        <f t="shared" si="17"/>
        <v>0.32868966021383761</v>
      </c>
      <c r="S193" s="2"/>
      <c r="T193" s="1"/>
    </row>
    <row r="194" spans="1:20" x14ac:dyDescent="0.25">
      <c r="A194" s="2">
        <v>9.6138419209604802</v>
      </c>
      <c r="B194" s="1">
        <v>0.43239673934301798</v>
      </c>
      <c r="C194">
        <f t="shared" si="13"/>
        <v>0.98752133817188092</v>
      </c>
      <c r="D194">
        <f t="shared" si="20"/>
        <v>-0.52580089275003306</v>
      </c>
      <c r="E194">
        <f t="shared" si="18"/>
        <v>2.3369391428945177</v>
      </c>
      <c r="F194">
        <f t="shared" si="19"/>
        <v>22.466963498692767</v>
      </c>
      <c r="G194" s="9">
        <f t="shared" si="16"/>
        <v>-0.67402832828501835</v>
      </c>
      <c r="H194">
        <f t="shared" si="17"/>
        <v>0.32597167171498165</v>
      </c>
      <c r="S194" s="2"/>
      <c r="T194" s="1"/>
    </row>
    <row r="195" spans="1:20" x14ac:dyDescent="0.25">
      <c r="A195" s="2">
        <v>9.6638619309654796</v>
      </c>
      <c r="B195" s="1">
        <v>0.43123377100511501</v>
      </c>
      <c r="C195">
        <f t="shared" ref="C195:C258" si="21">LOG(0.5*A195+SQRT(0.25*A195^2+1))</f>
        <v>0.98972807398052254</v>
      </c>
      <c r="D195">
        <f t="shared" si="20"/>
        <v>-0.52700841367089202</v>
      </c>
      <c r="E195">
        <f t="shared" si="18"/>
        <v>2.3287107097995996</v>
      </c>
      <c r="F195">
        <f t="shared" si="19"/>
        <v>22.50433877666395</v>
      </c>
      <c r="G195" s="9">
        <f t="shared" si="16"/>
        <v>-0.67674170605231243</v>
      </c>
      <c r="H195">
        <f t="shared" si="17"/>
        <v>0.32325829394768757</v>
      </c>
      <c r="S195" s="2"/>
      <c r="T195" s="1"/>
    </row>
    <row r="196" spans="1:20" x14ac:dyDescent="0.25">
      <c r="A196" s="2">
        <v>9.7138819409704809</v>
      </c>
      <c r="B196" s="1">
        <v>0.43007393057089699</v>
      </c>
      <c r="C196">
        <f t="shared" si="21"/>
        <v>0.99192388395731879</v>
      </c>
      <c r="D196">
        <f t="shared" si="20"/>
        <v>-0.5282061956518932</v>
      </c>
      <c r="E196">
        <f t="shared" si="18"/>
        <v>2.3205210392409272</v>
      </c>
      <c r="F196">
        <f t="shared" si="19"/>
        <v>22.541267416724494</v>
      </c>
      <c r="G196" s="9">
        <f t="shared" ref="G196:G259" si="22">((E196-E195)/E195)/((A196-A195)/A195)</f>
        <v>-0.67945051742066098</v>
      </c>
      <c r="H196">
        <f t="shared" ref="H196:H259" si="23">ABS(-1-G196)</f>
        <v>0.32054948257933902</v>
      </c>
      <c r="S196" s="2"/>
      <c r="T196" s="1"/>
    </row>
    <row r="197" spans="1:20" x14ac:dyDescent="0.25">
      <c r="A197" s="2">
        <v>9.7639019509754892</v>
      </c>
      <c r="B197" s="1">
        <v>0.42891720962759999</v>
      </c>
      <c r="C197">
        <f t="shared" si="21"/>
        <v>0.99410887348819987</v>
      </c>
      <c r="D197">
        <f t="shared" si="20"/>
        <v>-0.52939427258058913</v>
      </c>
      <c r="E197">
        <f t="shared" si="18"/>
        <v>2.3123698794443288</v>
      </c>
      <c r="F197">
        <f t="shared" si="19"/>
        <v>22.57775277728344</v>
      </c>
      <c r="G197" s="9">
        <f t="shared" si="22"/>
        <v>-0.68215480643047011</v>
      </c>
      <c r="H197">
        <f t="shared" si="23"/>
        <v>0.31784519356952989</v>
      </c>
      <c r="S197" s="2"/>
      <c r="T197" s="1"/>
    </row>
    <row r="198" spans="1:20" x14ac:dyDescent="0.25">
      <c r="A198" s="2">
        <v>9.8139219609804904</v>
      </c>
      <c r="B198" s="1">
        <v>0.42776359978508199</v>
      </c>
      <c r="C198">
        <f t="shared" si="21"/>
        <v>0.99628314647545158</v>
      </c>
      <c r="D198">
        <f t="shared" si="20"/>
        <v>-0.53057267844557621</v>
      </c>
      <c r="E198">
        <f t="shared" ref="E198:E261" si="24">(1/10^B198)*(10^(2*B198)-1)</f>
        <v>2.3042569806898419</v>
      </c>
      <c r="F198">
        <f t="shared" ref="F198:F261" si="25">A198*E198</f>
        <v>22.613798186534638</v>
      </c>
      <c r="G198" s="9">
        <f t="shared" si="22"/>
        <v>-0.68485461683994842</v>
      </c>
      <c r="H198">
        <f t="shared" si="23"/>
        <v>0.31514538316005158</v>
      </c>
      <c r="S198" s="2"/>
      <c r="T198" s="1"/>
    </row>
    <row r="199" spans="1:20" x14ac:dyDescent="0.25">
      <c r="A199" s="2">
        <v>9.8639419709854899</v>
      </c>
      <c r="B199" s="1">
        <v>0.42661309267577002</v>
      </c>
      <c r="C199">
        <f t="shared" si="21"/>
        <v>0.99844680536476182</v>
      </c>
      <c r="D199">
        <f t="shared" si="20"/>
        <v>-0.53174144732155082</v>
      </c>
      <c r="E199">
        <f t="shared" si="24"/>
        <v>2.296182095292489</v>
      </c>
      <c r="F199">
        <f t="shared" si="25"/>
        <v>22.649406942780985</v>
      </c>
      <c r="G199" s="9">
        <f t="shared" si="22"/>
        <v>-0.68754999211546208</v>
      </c>
      <c r="H199">
        <f t="shared" si="23"/>
        <v>0.31245000788453792</v>
      </c>
      <c r="S199" s="2"/>
      <c r="T199" s="1"/>
    </row>
    <row r="200" spans="1:20" x14ac:dyDescent="0.25">
      <c r="A200" s="2">
        <v>9.9139619809904893</v>
      </c>
      <c r="B200" s="1">
        <v>0.425465679954594</v>
      </c>
      <c r="C200">
        <f t="shared" si="21"/>
        <v>1.0005999511716668</v>
      </c>
      <c r="D200">
        <f t="shared" si="20"/>
        <v>-0.53290061337061689</v>
      </c>
      <c r="E200">
        <f t="shared" si="24"/>
        <v>2.2881449775831593</v>
      </c>
      <c r="F200">
        <f t="shared" si="25"/>
        <v>22.684582314753776</v>
      </c>
      <c r="G200" s="9">
        <f t="shared" si="22"/>
        <v>-0.69024097544158525</v>
      </c>
      <c r="H200">
        <f t="shared" si="23"/>
        <v>0.30975902455841475</v>
      </c>
      <c r="S200" s="2"/>
      <c r="T200" s="1"/>
    </row>
    <row r="201" spans="1:20" x14ac:dyDescent="0.25">
      <c r="A201" s="2">
        <v>9.9639819909954994</v>
      </c>
      <c r="B201" s="1">
        <v>0.424321353298932</v>
      </c>
      <c r="C201">
        <f t="shared" si="21"/>
        <v>1.0027426835074182</v>
      </c>
      <c r="D201">
        <f t="shared" si="20"/>
        <v>-0.53405021083077986</v>
      </c>
      <c r="E201">
        <f t="shared" si="24"/>
        <v>2.2801453838897721</v>
      </c>
      <c r="F201">
        <f t="shared" si="25"/>
        <v>22.719327541929207</v>
      </c>
      <c r="G201" s="9">
        <f t="shared" si="22"/>
        <v>-0.69292760971479161</v>
      </c>
      <c r="H201">
        <f t="shared" si="23"/>
        <v>0.30707239028520839</v>
      </c>
      <c r="S201" s="2"/>
      <c r="T201" s="1"/>
    </row>
    <row r="202" spans="1:20" x14ac:dyDescent="0.25">
      <c r="A202" s="2">
        <v>10.014002001000501</v>
      </c>
      <c r="B202" s="1">
        <v>0.42318010440854298</v>
      </c>
      <c r="C202">
        <f t="shared" si="21"/>
        <v>1.0048751006042815</v>
      </c>
      <c r="D202">
        <f t="shared" si="20"/>
        <v>-0.53519027401710439</v>
      </c>
      <c r="E202">
        <f t="shared" si="24"/>
        <v>2.2721830725185406</v>
      </c>
      <c r="F202">
        <f t="shared" si="25"/>
        <v>22.753645834840132</v>
      </c>
      <c r="G202" s="9">
        <f t="shared" si="22"/>
        <v>-0.69560993755361988</v>
      </c>
      <c r="H202">
        <f t="shared" si="23"/>
        <v>0.30439006244638012</v>
      </c>
      <c r="S202" s="2"/>
      <c r="T202" s="1"/>
    </row>
    <row r="203" spans="1:20" x14ac:dyDescent="0.25">
      <c r="A203" s="2">
        <v>10.0640220110055</v>
      </c>
      <c r="B203" s="1">
        <v>0.42204192500551302</v>
      </c>
      <c r="C203">
        <f t="shared" si="21"/>
        <v>1.0069972993402867</v>
      </c>
      <c r="D203">
        <f t="shared" si="20"/>
        <v>-0.53632083730879643</v>
      </c>
      <c r="E203">
        <f t="shared" si="24"/>
        <v>2.2642578037355308</v>
      </c>
      <c r="F203">
        <f t="shared" si="25"/>
        <v>22.787540375385355</v>
      </c>
      <c r="G203" s="9">
        <f t="shared" si="22"/>
        <v>-0.69828800128991497</v>
      </c>
      <c r="H203">
        <f t="shared" si="23"/>
        <v>0.30171199871008503</v>
      </c>
      <c r="S203" s="2"/>
      <c r="T203" s="1"/>
    </row>
    <row r="204" spans="1:20" x14ac:dyDescent="0.25">
      <c r="A204" s="2">
        <v>10.1140420210105</v>
      </c>
      <c r="B204" s="1">
        <v>0.42090680683418902</v>
      </c>
      <c r="C204">
        <f t="shared" si="21"/>
        <v>1.0091093752634357</v>
      </c>
      <c r="D204">
        <f t="shared" si="20"/>
        <v>-0.53744193515145999</v>
      </c>
      <c r="E204">
        <f t="shared" si="24"/>
        <v>2.2563693397483147</v>
      </c>
      <c r="F204">
        <f t="shared" si="25"/>
        <v>22.821014317134171</v>
      </c>
      <c r="G204" s="9">
        <f t="shared" si="22"/>
        <v>-0.70096184297975173</v>
      </c>
      <c r="H204">
        <f t="shared" si="23"/>
        <v>0.29903815702024827</v>
      </c>
      <c r="S204" s="2"/>
      <c r="T204" s="1"/>
    </row>
    <row r="205" spans="1:20" x14ac:dyDescent="0.25">
      <c r="A205" s="2">
        <v>10.164062031015501</v>
      </c>
      <c r="B205" s="1">
        <v>0.41977474166112699</v>
      </c>
      <c r="C205">
        <f t="shared" si="21"/>
        <v>1.011211422615389</v>
      </c>
      <c r="D205">
        <f t="shared" si="20"/>
        <v>-0.53855360204424996</v>
      </c>
      <c r="E205">
        <f t="shared" si="24"/>
        <v>2.2485174446879235</v>
      </c>
      <c r="F205">
        <f t="shared" si="25"/>
        <v>22.854070785628519</v>
      </c>
      <c r="G205" s="9">
        <f t="shared" si="22"/>
        <v>-0.7036315043944914</v>
      </c>
      <c r="H205">
        <f t="shared" si="23"/>
        <v>0.2963684956055086</v>
      </c>
      <c r="S205" s="2"/>
      <c r="T205" s="1"/>
    </row>
    <row r="206" spans="1:20" x14ac:dyDescent="0.25">
      <c r="A206" s="2">
        <v>10.2140820410205</v>
      </c>
      <c r="B206" s="1">
        <v>0.41864572127502198</v>
      </c>
      <c r="C206">
        <f t="shared" si="21"/>
        <v>1.0133035343546379</v>
      </c>
      <c r="D206">
        <f t="shared" si="20"/>
        <v>-0.53965587254451686</v>
      </c>
      <c r="E206">
        <f t="shared" si="24"/>
        <v>2.24070188459085</v>
      </c>
      <c r="F206">
        <f t="shared" si="25"/>
        <v>22.886712878680189</v>
      </c>
      <c r="G206" s="9">
        <f t="shared" si="22"/>
        <v>-0.70629702703441311</v>
      </c>
      <c r="H206">
        <f t="shared" si="23"/>
        <v>0.29370297296558689</v>
      </c>
      <c r="S206" s="2"/>
      <c r="T206" s="1"/>
    </row>
    <row r="207" spans="1:20" x14ac:dyDescent="0.25">
      <c r="A207" s="2">
        <v>10.2641020510255</v>
      </c>
      <c r="B207" s="1">
        <v>0.41751973748665799</v>
      </c>
      <c r="C207">
        <f t="shared" si="21"/>
        <v>1.0153858021791811</v>
      </c>
      <c r="D207">
        <f t="shared" si="20"/>
        <v>-0.54074878125297632</v>
      </c>
      <c r="E207">
        <f t="shared" si="24"/>
        <v>2.232922427381383</v>
      </c>
      <c r="F207">
        <f t="shared" si="25"/>
        <v>22.918943666666092</v>
      </c>
      <c r="G207" s="9">
        <f t="shared" si="22"/>
        <v>-0.70895845211666553</v>
      </c>
      <c r="H207">
        <f t="shared" si="23"/>
        <v>0.29104154788333447</v>
      </c>
      <c r="S207" s="2"/>
      <c r="T207" s="1"/>
    </row>
    <row r="208" spans="1:20" x14ac:dyDescent="0.25">
      <c r="A208" s="2">
        <v>10.314122061030501</v>
      </c>
      <c r="B208" s="1">
        <v>0.41639678212884401</v>
      </c>
      <c r="C208">
        <f t="shared" si="21"/>
        <v>1.0174583165487128</v>
      </c>
      <c r="D208">
        <f t="shared" si="20"/>
        <v>-0.54183236281624303</v>
      </c>
      <c r="E208">
        <f t="shared" si="24"/>
        <v>2.2251788428540178</v>
      </c>
      <c r="F208">
        <f t="shared" si="25"/>
        <v>22.950766192818946</v>
      </c>
      <c r="G208" s="9">
        <f t="shared" si="22"/>
        <v>-0.71161582058634987</v>
      </c>
      <c r="H208">
        <f t="shared" si="23"/>
        <v>0.28838417941365013</v>
      </c>
      <c r="S208" s="2"/>
      <c r="T208" s="1"/>
    </row>
    <row r="209" spans="1:20" x14ac:dyDescent="0.25">
      <c r="A209" s="2">
        <v>10.3641420710355</v>
      </c>
      <c r="B209" s="1">
        <v>0.41527684705635298</v>
      </c>
      <c r="C209">
        <f t="shared" si="21"/>
        <v>1.0195211667063369</v>
      </c>
      <c r="D209">
        <f t="shared" si="20"/>
        <v>-0.54290665192130549</v>
      </c>
      <c r="E209">
        <f t="shared" si="24"/>
        <v>2.217470902656077</v>
      </c>
      <c r="F209">
        <f t="shared" si="25"/>
        <v>22.982183473514915</v>
      </c>
      <c r="G209" s="9">
        <f t="shared" si="22"/>
        <v>-0.71426917311511628</v>
      </c>
      <c r="H209">
        <f t="shared" si="23"/>
        <v>0.28573082688488372</v>
      </c>
      <c r="S209" s="2"/>
      <c r="T209" s="1"/>
    </row>
    <row r="210" spans="1:20" x14ac:dyDescent="0.25">
      <c r="A210" s="2">
        <v>10.4141620810405</v>
      </c>
      <c r="B210" s="1">
        <v>0.414159924145869</v>
      </c>
      <c r="C210">
        <f t="shared" si="21"/>
        <v>1.02157444069982</v>
      </c>
      <c r="D210">
        <f t="shared" si="20"/>
        <v>-0.54397168328678858</v>
      </c>
      <c r="E210">
        <f t="shared" si="24"/>
        <v>2.2097983802705583</v>
      </c>
      <c r="F210">
        <f t="shared" si="25"/>
        <v>23.013198498558364</v>
      </c>
      <c r="G210" s="9">
        <f t="shared" si="22"/>
        <v>-0.71691855009786587</v>
      </c>
      <c r="H210">
        <f t="shared" si="23"/>
        <v>0.28308144990213413</v>
      </c>
      <c r="S210" s="2"/>
      <c r="T210" s="1"/>
    </row>
    <row r="211" spans="1:20" x14ac:dyDescent="0.25">
      <c r="A211" s="2">
        <v>10.464182091045499</v>
      </c>
      <c r="B211" s="1">
        <v>0.413046005295922</v>
      </c>
      <c r="C211">
        <f t="shared" si="21"/>
        <v>1.0236182254023924</v>
      </c>
      <c r="D211">
        <f t="shared" si="20"/>
        <v>-0.54502749166529807</v>
      </c>
      <c r="E211">
        <f t="shared" si="24"/>
        <v>2.2021610509990763</v>
      </c>
      <c r="F211">
        <f t="shared" si="25"/>
        <v>23.04381423146247</v>
      </c>
      <c r="G211" s="9">
        <f t="shared" si="22"/>
        <v>-0.71956399166176899</v>
      </c>
      <c r="H211">
        <f t="shared" si="23"/>
        <v>0.28043600833823101</v>
      </c>
      <c r="S211" s="2"/>
      <c r="T211" s="1"/>
    </row>
    <row r="212" spans="1:20" x14ac:dyDescent="0.25">
      <c r="A212" s="2">
        <v>10.5142021010505</v>
      </c>
      <c r="B212" s="1">
        <v>0.41193508242683002</v>
      </c>
      <c r="C212">
        <f t="shared" si="21"/>
        <v>1.0256526065331106</v>
      </c>
      <c r="D212">
        <f t="shared" si="20"/>
        <v>-0.54607411183557097</v>
      </c>
      <c r="E212">
        <f t="shared" si="24"/>
        <v>2.1945586919450277</v>
      </c>
      <c r="F212">
        <f t="shared" si="25"/>
        <v>23.074033609727049</v>
      </c>
      <c r="G212" s="9">
        <f t="shared" si="22"/>
        <v>-0.72220553766306828</v>
      </c>
      <c r="H212">
        <f t="shared" si="23"/>
        <v>0.27779446233693172</v>
      </c>
      <c r="S212" s="2"/>
      <c r="T212" s="1"/>
    </row>
    <row r="213" spans="1:20" x14ac:dyDescent="0.25">
      <c r="A213" s="2">
        <v>10.5642221110555</v>
      </c>
      <c r="B213" s="1">
        <v>0.41082714748064703</v>
      </c>
      <c r="C213">
        <f t="shared" si="21"/>
        <v>1.0276776686767886</v>
      </c>
      <c r="D213">
        <f t="shared" si="20"/>
        <v>-0.54711157859618209</v>
      </c>
      <c r="E213">
        <f t="shared" si="24"/>
        <v>2.18699108199697</v>
      </c>
      <c r="F213">
        <f t="shared" si="25"/>
        <v>23.103859545113583</v>
      </c>
      <c r="G213" s="9">
        <f t="shared" si="22"/>
        <v>-0.7248432276844885</v>
      </c>
      <c r="H213">
        <f t="shared" si="23"/>
        <v>0.2751567723155115</v>
      </c>
      <c r="S213" s="2"/>
      <c r="T213" s="1"/>
    </row>
    <row r="214" spans="1:20" x14ac:dyDescent="0.25">
      <c r="A214" s="2">
        <v>10.614242121060499</v>
      </c>
      <c r="B214" s="1">
        <v>0.40972219242109398</v>
      </c>
      <c r="C214">
        <f t="shared" si="21"/>
        <v>1.0296934953035126</v>
      </c>
      <c r="D214">
        <f t="shared" si="20"/>
        <v>-0.54813992676975465</v>
      </c>
      <c r="E214">
        <f t="shared" si="24"/>
        <v>2.1794580018120531</v>
      </c>
      <c r="F214">
        <f t="shared" si="25"/>
        <v>23.133294923915845</v>
      </c>
      <c r="G214" s="9">
        <f t="shared" si="22"/>
        <v>-0.72747710104748819</v>
      </c>
      <c r="H214">
        <f t="shared" si="23"/>
        <v>0.27252289895251181</v>
      </c>
      <c r="S214" s="2"/>
      <c r="T214" s="1"/>
    </row>
    <row r="215" spans="1:20" x14ac:dyDescent="0.25">
      <c r="A215" s="2">
        <v>10.664262131065501</v>
      </c>
      <c r="B215" s="1">
        <v>0.40862020923351</v>
      </c>
      <c r="C215">
        <f t="shared" si="21"/>
        <v>1.0317001687877467</v>
      </c>
      <c r="D215">
        <f t="shared" si="20"/>
        <v>-0.5491591911897773</v>
      </c>
      <c r="E215">
        <f t="shared" si="24"/>
        <v>2.1719592337997558</v>
      </c>
      <c r="F215">
        <f t="shared" si="25"/>
        <v>23.162342607228776</v>
      </c>
      <c r="G215" s="9">
        <f t="shared" si="22"/>
        <v>-0.73010719680080871</v>
      </c>
      <c r="H215">
        <f t="shared" si="23"/>
        <v>0.26989280319919129</v>
      </c>
      <c r="S215" s="2"/>
      <c r="T215" s="1"/>
    </row>
    <row r="216" spans="1:20" x14ac:dyDescent="0.25">
      <c r="A216" s="2">
        <v>10.7142821410705</v>
      </c>
      <c r="B216" s="1">
        <v>0.40752118992478897</v>
      </c>
      <c r="C216">
        <f t="shared" si="21"/>
        <v>1.0336977704270403</v>
      </c>
      <c r="D216">
        <f t="shared" si="20"/>
        <v>-0.55016940670398629</v>
      </c>
      <c r="E216">
        <f t="shared" si="24"/>
        <v>2.1644945621056904</v>
      </c>
      <c r="F216">
        <f t="shared" si="25"/>
        <v>23.19100543121321</v>
      </c>
      <c r="G216" s="9">
        <f t="shared" si="22"/>
        <v>-0.73273355373119364</v>
      </c>
      <c r="H216">
        <f t="shared" si="23"/>
        <v>0.26726644626880636</v>
      </c>
      <c r="S216" s="2"/>
      <c r="T216" s="1"/>
    </row>
    <row r="217" spans="1:20" x14ac:dyDescent="0.25">
      <c r="A217" s="2">
        <v>10.764302151075499</v>
      </c>
      <c r="B217" s="1">
        <v>0.40642512652332302</v>
      </c>
      <c r="C217">
        <f t="shared" si="21"/>
        <v>1.0356863804603467</v>
      </c>
      <c r="D217">
        <f t="shared" si="20"/>
        <v>-0.55117060816773278</v>
      </c>
      <c r="E217">
        <f t="shared" si="24"/>
        <v>2.1570637725956181</v>
      </c>
      <c r="F217">
        <f t="shared" si="25"/>
        <v>23.219286207358046</v>
      </c>
      <c r="G217" s="9">
        <f t="shared" si="22"/>
        <v>-0.73535621036004051</v>
      </c>
      <c r="H217">
        <f t="shared" si="23"/>
        <v>0.26464378963995949</v>
      </c>
      <c r="S217" s="2"/>
      <c r="T217" s="1"/>
    </row>
    <row r="218" spans="1:20" x14ac:dyDescent="0.25">
      <c r="A218" s="2">
        <v>10.814322161080501</v>
      </c>
      <c r="B218" s="1">
        <v>0.40533201107894401</v>
      </c>
      <c r="C218">
        <f t="shared" si="21"/>
        <v>1.0376660780859628</v>
      </c>
      <c r="D218">
        <f t="shared" si="20"/>
        <v>-0.55216283044175218</v>
      </c>
      <c r="E218">
        <f t="shared" si="24"/>
        <v>2.149666652839616</v>
      </c>
      <c r="F218">
        <f t="shared" si="25"/>
        <v>23.247187722739202</v>
      </c>
      <c r="G218" s="9">
        <f t="shared" si="22"/>
        <v>-0.73797520494603741</v>
      </c>
      <c r="H218">
        <f t="shared" si="23"/>
        <v>0.26202479505396259</v>
      </c>
      <c r="S218" s="2"/>
      <c r="T218" s="1"/>
    </row>
    <row r="219" spans="1:20" x14ac:dyDescent="0.25">
      <c r="A219" s="2">
        <v>10.8643421710855</v>
      </c>
      <c r="B219" s="1">
        <v>0.40424183566286698</v>
      </c>
      <c r="C219">
        <f t="shared" si="21"/>
        <v>1.0396369414790978</v>
      </c>
      <c r="D219">
        <f t="shared" si="20"/>
        <v>-0.5531461083880157</v>
      </c>
      <c r="E219">
        <f t="shared" si="24"/>
        <v>2.1423029920964107</v>
      </c>
      <c r="F219">
        <f t="shared" si="25"/>
        <v>23.274712740275682</v>
      </c>
      <c r="G219" s="9">
        <f t="shared" si="22"/>
        <v>-0.7405905754858797</v>
      </c>
      <c r="H219">
        <f t="shared" si="23"/>
        <v>0.2594094245141203</v>
      </c>
      <c r="S219" s="2"/>
      <c r="T219" s="1"/>
    </row>
    <row r="220" spans="1:20" x14ac:dyDescent="0.25">
      <c r="A220" s="2">
        <v>10.9143621810905</v>
      </c>
      <c r="B220" s="1">
        <v>0.40315459236763301</v>
      </c>
      <c r="C220">
        <f t="shared" si="21"/>
        <v>1.0415990478090822</v>
      </c>
      <c r="D220">
        <f t="shared" si="20"/>
        <v>-0.55412047686661947</v>
      </c>
      <c r="E220">
        <f t="shared" si="24"/>
        <v>2.1349725812978759</v>
      </c>
      <c r="F220">
        <f t="shared" si="25"/>
        <v>23.3018639989827</v>
      </c>
      <c r="G220" s="9">
        <f t="shared" si="22"/>
        <v>-0.74320235971489701</v>
      </c>
      <c r="H220">
        <f t="shared" si="23"/>
        <v>0.25679764028510299</v>
      </c>
      <c r="S220" s="2"/>
      <c r="T220" s="1"/>
    </row>
    <row r="221" spans="1:20" x14ac:dyDescent="0.25">
      <c r="A221" s="2">
        <v>10.964382191095501</v>
      </c>
      <c r="B221" s="1">
        <v>0.40207027330704898</v>
      </c>
      <c r="C221">
        <f t="shared" si="21"/>
        <v>1.0435524732562225</v>
      </c>
      <c r="D221">
        <f t="shared" si="20"/>
        <v>-0.55508597073485944</v>
      </c>
      <c r="E221">
        <f t="shared" si="24"/>
        <v>2.12767521303366</v>
      </c>
      <c r="F221">
        <f t="shared" si="25"/>
        <v>23.328644214221587</v>
      </c>
      <c r="G221" s="9">
        <f t="shared" si="22"/>
        <v>-0.7458105951113092</v>
      </c>
      <c r="H221">
        <f t="shared" si="23"/>
        <v>0.2541894048886908</v>
      </c>
      <c r="S221" s="2"/>
      <c r="T221" s="1"/>
    </row>
    <row r="222" spans="1:20" x14ac:dyDescent="0.25">
      <c r="A222" s="2">
        <v>11.0144022011006</v>
      </c>
      <c r="B222" s="1">
        <v>0.40098887061613397</v>
      </c>
      <c r="C222">
        <f t="shared" si="21"/>
        <v>1.0454972930283157</v>
      </c>
      <c r="D222">
        <f t="shared" si="20"/>
        <v>-0.55604262483975908</v>
      </c>
      <c r="E222">
        <f t="shared" si="24"/>
        <v>2.120410681536014</v>
      </c>
      <c r="F222">
        <f t="shared" si="25"/>
        <v>23.355056077947495</v>
      </c>
      <c r="G222" s="9">
        <f t="shared" si="22"/>
        <v>-0.74841531889157986</v>
      </c>
      <c r="H222">
        <f t="shared" si="23"/>
        <v>0.25158468110842014</v>
      </c>
      <c r="S222" s="2"/>
      <c r="T222" s="1"/>
    </row>
    <row r="223" spans="1:20" x14ac:dyDescent="0.25">
      <c r="A223" s="2">
        <v>11.064422211105599</v>
      </c>
      <c r="B223" s="1">
        <v>0.39991037645106098</v>
      </c>
      <c r="C223">
        <f t="shared" si="21"/>
        <v>1.0474335813768114</v>
      </c>
      <c r="D223">
        <f t="shared" si="20"/>
        <v>-0.55699047402257285</v>
      </c>
      <c r="E223">
        <f t="shared" si="24"/>
        <v>2.113178782664745</v>
      </c>
      <c r="F223">
        <f t="shared" si="25"/>
        <v>23.381102258952897</v>
      </c>
      <c r="G223" s="9">
        <f t="shared" si="22"/>
        <v>-0.75101656802171302</v>
      </c>
      <c r="H223">
        <f t="shared" si="23"/>
        <v>0.24898343197828698</v>
      </c>
      <c r="S223" s="2"/>
      <c r="T223" s="1"/>
    </row>
    <row r="224" spans="1:20" x14ac:dyDescent="0.25">
      <c r="A224" s="2">
        <v>11.1144422211106</v>
      </c>
      <c r="B224" s="1">
        <v>0.39883478298909802</v>
      </c>
      <c r="C224">
        <f t="shared" si="21"/>
        <v>1.0493614116126799</v>
      </c>
      <c r="D224">
        <f t="shared" si="20"/>
        <v>-0.55792955310631176</v>
      </c>
      <c r="E224">
        <f t="shared" si="24"/>
        <v>2.1059793138923162</v>
      </c>
      <c r="F224">
        <f t="shared" si="25"/>
        <v>23.406785403110295</v>
      </c>
      <c r="G224" s="9">
        <f t="shared" si="22"/>
        <v>-0.75361437920458907</v>
      </c>
      <c r="H224">
        <f t="shared" si="23"/>
        <v>0.24638562079541093</v>
      </c>
      <c r="S224" s="2"/>
      <c r="T224" s="1"/>
    </row>
    <row r="225" spans="1:20" x14ac:dyDescent="0.25">
      <c r="A225" s="2">
        <v>11.1644622311156</v>
      </c>
      <c r="B225" s="1">
        <v>0.39776208242855299</v>
      </c>
      <c r="C225">
        <f t="shared" si="21"/>
        <v>1.0512808561219249</v>
      </c>
      <c r="D225">
        <f t="shared" si="20"/>
        <v>-0.55885989690162585</v>
      </c>
      <c r="E225">
        <f t="shared" si="24"/>
        <v>2.0988120742891185</v>
      </c>
      <c r="F225">
        <f t="shared" si="25"/>
        <v>23.432108133610253</v>
      </c>
      <c r="G225" s="9">
        <f t="shared" si="22"/>
        <v>-0.75620878889389753</v>
      </c>
      <c r="H225">
        <f t="shared" si="23"/>
        <v>0.24379121110610247</v>
      </c>
      <c r="S225" s="2"/>
      <c r="T225" s="1"/>
    </row>
    <row r="226" spans="1:20" x14ac:dyDescent="0.25">
      <c r="A226" s="2">
        <v>11.214482241120599</v>
      </c>
      <c r="B226" s="1">
        <v>0.39669226698872001</v>
      </c>
      <c r="C226">
        <f t="shared" si="21"/>
        <v>1.0531919863808024</v>
      </c>
      <c r="D226">
        <f t="shared" ref="D226:D289" si="26">(B226-B225)/(C226-C225)</f>
        <v>-0.55978154019776527</v>
      </c>
      <c r="E226">
        <f t="shared" si="24"/>
        <v>2.0916768645089046</v>
      </c>
      <c r="F226">
        <f t="shared" si="25"/>
        <v>23.457073051197927</v>
      </c>
      <c r="G226" s="9">
        <f t="shared" si="22"/>
        <v>-0.75879983328636536</v>
      </c>
      <c r="H226">
        <f t="shared" si="23"/>
        <v>0.24120016671363464</v>
      </c>
      <c r="S226" s="2"/>
      <c r="T226" s="1"/>
    </row>
    <row r="227" spans="1:20" x14ac:dyDescent="0.25">
      <c r="A227" s="2">
        <v>11.264502251125601</v>
      </c>
      <c r="B227" s="1">
        <v>0.395625328909816</v>
      </c>
      <c r="C227">
        <f t="shared" si="21"/>
        <v>1.0550948729707279</v>
      </c>
      <c r="D227">
        <f t="shared" si="26"/>
        <v>-0.56069451776721912</v>
      </c>
      <c r="E227">
        <f t="shared" si="24"/>
        <v>2.0845734867743033</v>
      </c>
      <c r="F227">
        <f t="shared" si="25"/>
        <v>23.481682734405883</v>
      </c>
      <c r="G227" s="9">
        <f t="shared" si="22"/>
        <v>-0.76138754833170919</v>
      </c>
      <c r="H227">
        <f t="shared" si="23"/>
        <v>0.23861245166829081</v>
      </c>
      <c r="S227" s="2"/>
      <c r="T227" s="1"/>
    </row>
    <row r="228" spans="1:20" x14ac:dyDescent="0.25">
      <c r="A228" s="2">
        <v>11.3145222611306</v>
      </c>
      <c r="B228" s="1">
        <v>0.394561260452931</v>
      </c>
      <c r="C228">
        <f t="shared" si="21"/>
        <v>1.0569895855928897</v>
      </c>
      <c r="D228">
        <f t="shared" si="26"/>
        <v>-0.5615988643549259</v>
      </c>
      <c r="E228">
        <f t="shared" si="24"/>
        <v>2.0775017448625701</v>
      </c>
      <c r="F228">
        <f t="shared" si="25"/>
        <v>23.505939739785212</v>
      </c>
      <c r="G228" s="9">
        <f t="shared" si="22"/>
        <v>-0.76397196972452652</v>
      </c>
      <c r="H228">
        <f t="shared" si="23"/>
        <v>0.23602803027547348</v>
      </c>
      <c r="S228" s="2"/>
      <c r="T228" s="1"/>
    </row>
    <row r="229" spans="1:20" x14ac:dyDescent="0.25">
      <c r="A229" s="2">
        <v>11.364542271135599</v>
      </c>
      <c r="B229" s="1">
        <v>0.393500053899969</v>
      </c>
      <c r="C229">
        <f t="shared" si="21"/>
        <v>1.0588761930825663</v>
      </c>
      <c r="D229">
        <f t="shared" si="26"/>
        <v>-0.56249461468208839</v>
      </c>
      <c r="E229">
        <f t="shared" si="24"/>
        <v>2.0704614440914209</v>
      </c>
      <c r="F229">
        <f t="shared" si="25"/>
        <v>23.529846602133407</v>
      </c>
      <c r="G229" s="9">
        <f t="shared" si="22"/>
        <v>-0.76655313291157845</v>
      </c>
      <c r="H229">
        <f t="shared" si="23"/>
        <v>0.23344686708842155</v>
      </c>
      <c r="S229" s="2"/>
      <c r="T229" s="1"/>
    </row>
    <row r="230" spans="1:20" x14ac:dyDescent="0.25">
      <c r="A230" s="2">
        <v>11.414562281140601</v>
      </c>
      <c r="B230" s="1">
        <v>0.39244170155359298</v>
      </c>
      <c r="C230">
        <f t="shared" si="21"/>
        <v>1.0607547634231635</v>
      </c>
      <c r="D230">
        <f t="shared" si="26"/>
        <v>-0.56338180344077449</v>
      </c>
      <c r="E230">
        <f t="shared" si="24"/>
        <v>2.0634523913050273</v>
      </c>
      <c r="F230">
        <f t="shared" si="25"/>
        <v>23.55340583471974</v>
      </c>
      <c r="G230" s="9">
        <f t="shared" si="22"/>
        <v>-0.76913107309137485</v>
      </c>
      <c r="H230">
        <f t="shared" si="23"/>
        <v>0.23086892690862515</v>
      </c>
      <c r="S230" s="2"/>
      <c r="T230" s="1"/>
    </row>
    <row r="231" spans="1:20" x14ac:dyDescent="0.25">
      <c r="A231" s="2">
        <v>11.4645822911456</v>
      </c>
      <c r="B231" s="1">
        <v>0.39138619573716898</v>
      </c>
      <c r="C231">
        <f t="shared" si="21"/>
        <v>1.062625363759971</v>
      </c>
      <c r="D231">
        <f t="shared" si="26"/>
        <v>-0.56426046529289386</v>
      </c>
      <c r="E231">
        <f t="shared" si="24"/>
        <v>2.0564743948601611</v>
      </c>
      <c r="F231">
        <f t="shared" si="25"/>
        <v>23.576619929508169</v>
      </c>
      <c r="G231" s="9">
        <f t="shared" si="22"/>
        <v>-0.77170582521456799</v>
      </c>
      <c r="H231">
        <f t="shared" si="23"/>
        <v>0.22829417478543201</v>
      </c>
      <c r="S231" s="2"/>
      <c r="T231" s="1"/>
    </row>
    <row r="232" spans="1:20" x14ac:dyDescent="0.25">
      <c r="A232" s="2">
        <v>11.5146023011506</v>
      </c>
      <c r="B232" s="1">
        <v>0.39033352879470601</v>
      </c>
      <c r="C232">
        <f t="shared" si="21"/>
        <v>1.0644880604136486</v>
      </c>
      <c r="D232">
        <f t="shared" si="26"/>
        <v>-0.56513063486994275</v>
      </c>
      <c r="E232">
        <f t="shared" si="24"/>
        <v>2.049527264612431</v>
      </c>
      <c r="F232">
        <f t="shared" si="25"/>
        <v>23.59949135737719</v>
      </c>
      <c r="G232" s="9">
        <f t="shared" si="22"/>
        <v>-0.77427742399006771</v>
      </c>
      <c r="H232">
        <f t="shared" si="23"/>
        <v>0.22572257600993229</v>
      </c>
      <c r="S232" s="2"/>
      <c r="T232" s="1"/>
    </row>
    <row r="233" spans="1:20" x14ac:dyDescent="0.25">
      <c r="A233" s="2">
        <v>11.564622311155601</v>
      </c>
      <c r="B233" s="1">
        <v>0.38928369309081101</v>
      </c>
      <c r="C233">
        <f t="shared" si="21"/>
        <v>1.0663429188934468</v>
      </c>
      <c r="D233">
        <f t="shared" si="26"/>
        <v>-0.56599234676342336</v>
      </c>
      <c r="E233">
        <f t="shared" si="24"/>
        <v>2.0426108119027728</v>
      </c>
      <c r="F233">
        <f t="shared" si="25"/>
        <v>23.622022568338462</v>
      </c>
      <c r="G233" s="9">
        <f t="shared" si="22"/>
        <v>-0.77684590387377561</v>
      </c>
      <c r="H233">
        <f t="shared" si="23"/>
        <v>0.22315409612622439</v>
      </c>
      <c r="S233" s="2"/>
      <c r="T233" s="1"/>
    </row>
    <row r="234" spans="1:20" x14ac:dyDescent="0.25">
      <c r="A234" s="2">
        <v>11.6146423211606</v>
      </c>
      <c r="B234" s="1">
        <v>0.38823668101062098</v>
      </c>
      <c r="C234">
        <f t="shared" si="21"/>
        <v>1.0681900039101699</v>
      </c>
      <c r="D234">
        <f t="shared" si="26"/>
        <v>-0.56684563553414768</v>
      </c>
      <c r="E234">
        <f t="shared" si="24"/>
        <v>2.035724849543914</v>
      </c>
      <c r="F234">
        <f t="shared" si="25"/>
        <v>23.644215991751039</v>
      </c>
      <c r="G234" s="9">
        <f t="shared" si="22"/>
        <v>-0.77941129908792717</v>
      </c>
      <c r="H234">
        <f t="shared" si="23"/>
        <v>0.22058870091207283</v>
      </c>
      <c r="S234" s="2"/>
      <c r="T234" s="1"/>
    </row>
    <row r="235" spans="1:20" x14ac:dyDescent="0.25">
      <c r="A235" s="2">
        <v>11.6646623311656</v>
      </c>
      <c r="B235" s="1">
        <v>0.387192484959758</v>
      </c>
      <c r="C235">
        <f t="shared" si="21"/>
        <v>1.0700293793888838</v>
      </c>
      <c r="D235">
        <f t="shared" si="26"/>
        <v>-0.56769053569917571</v>
      </c>
      <c r="E235">
        <f t="shared" si="24"/>
        <v>2.0288691918071273</v>
      </c>
      <c r="F235">
        <f t="shared" si="25"/>
        <v>23.666074036534994</v>
      </c>
      <c r="G235" s="9">
        <f t="shared" si="22"/>
        <v>-0.78197364360470267</v>
      </c>
      <c r="H235">
        <f t="shared" si="23"/>
        <v>0.21802635639529733</v>
      </c>
      <c r="S235" s="2"/>
      <c r="T235" s="1"/>
    </row>
    <row r="236" spans="1:20" x14ac:dyDescent="0.25">
      <c r="A236" s="2">
        <v>11.714682341170599</v>
      </c>
      <c r="B236" s="1">
        <v>0.386151097364268</v>
      </c>
      <c r="C236">
        <f t="shared" si="21"/>
        <v>1.0718611084813778</v>
      </c>
      <c r="D236">
        <f t="shared" si="26"/>
        <v>-0.56852708173786104</v>
      </c>
      <c r="E236">
        <f t="shared" si="24"/>
        <v>2.0220436544090119</v>
      </c>
      <c r="F236">
        <f t="shared" si="25"/>
        <v>23.687599091381319</v>
      </c>
      <c r="G236" s="9">
        <f t="shared" si="22"/>
        <v>-0.78453297115979337</v>
      </c>
      <c r="H236">
        <f t="shared" si="23"/>
        <v>0.21546702884020663</v>
      </c>
      <c r="S236" s="2"/>
      <c r="T236" s="1"/>
    </row>
    <row r="237" spans="1:20" x14ac:dyDescent="0.25">
      <c r="A237" s="2">
        <v>11.7647023511756</v>
      </c>
      <c r="B237" s="1">
        <v>0.38511251067056701</v>
      </c>
      <c r="C237">
        <f t="shared" si="21"/>
        <v>1.0736852535783845</v>
      </c>
      <c r="D237">
        <f t="shared" si="26"/>
        <v>-0.5693553080866518</v>
      </c>
      <c r="E237">
        <f t="shared" si="24"/>
        <v>2.0152480544984495</v>
      </c>
      <c r="F237">
        <f t="shared" si="25"/>
        <v>23.708793524959962</v>
      </c>
      <c r="G237" s="9">
        <f t="shared" si="22"/>
        <v>-0.78708931524851977</v>
      </c>
      <c r="H237">
        <f t="shared" si="23"/>
        <v>0.21291068475148023</v>
      </c>
      <c r="S237" s="2"/>
      <c r="T237" s="1"/>
    </row>
    <row r="238" spans="1:20" x14ac:dyDescent="0.25">
      <c r="A238" s="2">
        <v>11.8147223611806</v>
      </c>
      <c r="B238" s="1">
        <v>0.38407671734538901</v>
      </c>
      <c r="C238">
        <f t="shared" si="21"/>
        <v>1.0755018763215642</v>
      </c>
      <c r="D238">
        <f t="shared" si="26"/>
        <v>-0.57017524913565676</v>
      </c>
      <c r="E238">
        <f t="shared" si="24"/>
        <v>2.0084822106437059</v>
      </c>
      <c r="F238">
        <f t="shared" si="25"/>
        <v>23.729659686125636</v>
      </c>
      <c r="G238" s="9">
        <f t="shared" si="22"/>
        <v>-0.78964270912554546</v>
      </c>
      <c r="H238">
        <f t="shared" si="23"/>
        <v>0.21035729087445454</v>
      </c>
      <c r="S238" s="2"/>
      <c r="T238" s="1"/>
    </row>
    <row r="239" spans="1:20" x14ac:dyDescent="0.25">
      <c r="A239" s="2">
        <v>11.864742371185599</v>
      </c>
      <c r="B239" s="1">
        <v>0.383043709875727</v>
      </c>
      <c r="C239">
        <f t="shared" si="21"/>
        <v>1.0773110376152568</v>
      </c>
      <c r="D239">
        <f t="shared" si="26"/>
        <v>-0.57098693923171151</v>
      </c>
      <c r="E239">
        <f t="shared" si="24"/>
        <v>2.0017459428196145</v>
      </c>
      <c r="F239">
        <f t="shared" si="25"/>
        <v>23.750199904120745</v>
      </c>
      <c r="G239" s="9">
        <f t="shared" si="22"/>
        <v>-0.7921931858113056</v>
      </c>
      <c r="H239">
        <f t="shared" si="23"/>
        <v>0.2078068141886944</v>
      </c>
      <c r="S239" s="2"/>
      <c r="T239" s="1"/>
    </row>
    <row r="240" spans="1:20" x14ac:dyDescent="0.25">
      <c r="A240" s="2">
        <v>11.9147623811906</v>
      </c>
      <c r="B240" s="1">
        <v>0.382013480768784</v>
      </c>
      <c r="C240">
        <f t="shared" si="21"/>
        <v>1.0791127976380095</v>
      </c>
      <c r="D240">
        <f t="shared" si="26"/>
        <v>-0.57179041267052366</v>
      </c>
      <c r="E240">
        <f t="shared" si="24"/>
        <v>1.9950390723949516</v>
      </c>
      <c r="F240">
        <f t="shared" si="25"/>
        <v>23.77041648877676</v>
      </c>
      <c r="G240" s="9">
        <f t="shared" si="22"/>
        <v>-0.79474077808591548</v>
      </c>
      <c r="H240">
        <f t="shared" si="23"/>
        <v>0.20525922191408452</v>
      </c>
      <c r="S240" s="2"/>
      <c r="T240" s="1"/>
    </row>
    <row r="241" spans="1:20" x14ac:dyDescent="0.25">
      <c r="A241" s="2">
        <v>11.9647823911956</v>
      </c>
      <c r="B241" s="1">
        <v>0.380986022551913</v>
      </c>
      <c r="C241">
        <f t="shared" si="21"/>
        <v>1.0809072158538837</v>
      </c>
      <c r="D241">
        <f t="shared" si="26"/>
        <v>-0.57258570370142625</v>
      </c>
      <c r="E241">
        <f t="shared" si="24"/>
        <v>1.9883614221198651</v>
      </c>
      <c r="F241">
        <f t="shared" si="25"/>
        <v>23.790311730712403</v>
      </c>
      <c r="G241" s="9">
        <f t="shared" si="22"/>
        <v>-0.79728551849903906</v>
      </c>
      <c r="H241">
        <f t="shared" si="23"/>
        <v>0.20271448150096094</v>
      </c>
      <c r="S241" s="2"/>
      <c r="T241" s="1"/>
    </row>
    <row r="242" spans="1:20" x14ac:dyDescent="0.25">
      <c r="A242" s="2">
        <v>12.014802401200599</v>
      </c>
      <c r="B242" s="1">
        <v>0.37996132777256603</v>
      </c>
      <c r="C242">
        <f t="shared" si="21"/>
        <v>1.0826943510235465</v>
      </c>
      <c r="D242">
        <f t="shared" si="26"/>
        <v>-0.57337284652079334</v>
      </c>
      <c r="E242">
        <f t="shared" si="24"/>
        <v>1.9817128161134872</v>
      </c>
      <c r="F242">
        <f t="shared" si="25"/>
        <v>23.809887901530328</v>
      </c>
      <c r="G242" s="9">
        <f t="shared" si="22"/>
        <v>-0.79982743936386735</v>
      </c>
      <c r="H242">
        <f t="shared" si="23"/>
        <v>0.20017256063613265</v>
      </c>
      <c r="S242" s="2"/>
      <c r="T242" s="1"/>
    </row>
    <row r="243" spans="1:20" x14ac:dyDescent="0.25">
      <c r="A243" s="2">
        <v>12.064822411205601</v>
      </c>
      <c r="B243" s="1">
        <v>0.37893938899823898</v>
      </c>
      <c r="C243">
        <f t="shared" si="21"/>
        <v>1.0844742612151501</v>
      </c>
      <c r="D243">
        <f t="shared" si="26"/>
        <v>-0.57415187527317146</v>
      </c>
      <c r="E243">
        <f t="shared" si="24"/>
        <v>1.9750930798516408</v>
      </c>
      <c r="F243">
        <f t="shared" si="25"/>
        <v>23.829147254011168</v>
      </c>
      <c r="G243" s="9">
        <f t="shared" si="22"/>
        <v>-0.80236657276207557</v>
      </c>
      <c r="H243">
        <f t="shared" si="23"/>
        <v>0.19763342723792443</v>
      </c>
      <c r="S243" s="2"/>
      <c r="T243" s="1"/>
    </row>
    <row r="244" spans="1:20" x14ac:dyDescent="0.25">
      <c r="A244" s="2">
        <v>12.1148424212106</v>
      </c>
      <c r="B244" s="1">
        <v>0.37792019881641797</v>
      </c>
      <c r="C244">
        <f t="shared" si="21"/>
        <v>1.0862470038150065</v>
      </c>
      <c r="D244">
        <f t="shared" si="26"/>
        <v>-0.57492282404877948</v>
      </c>
      <c r="E244">
        <f t="shared" si="24"/>
        <v>1.9685020401546811</v>
      </c>
      <c r="F244">
        <f t="shared" si="25"/>
        <v>23.848092022305543</v>
      </c>
      <c r="G244" s="9">
        <f t="shared" si="22"/>
        <v>-0.80490295054362171</v>
      </c>
      <c r="H244">
        <f t="shared" si="23"/>
        <v>0.19509704945637829</v>
      </c>
      <c r="S244" s="2"/>
      <c r="T244" s="1"/>
    </row>
    <row r="245" spans="1:20" x14ac:dyDescent="0.25">
      <c r="A245" s="2">
        <v>12.1648624312156</v>
      </c>
      <c r="B245" s="1">
        <v>0.37690374983452901</v>
      </c>
      <c r="C245">
        <f t="shared" si="21"/>
        <v>1.0880126355380613</v>
      </c>
      <c r="D245">
        <f t="shared" si="26"/>
        <v>-0.57568572687988029</v>
      </c>
      <c r="E245">
        <f t="shared" si="24"/>
        <v>1.9619395251754743</v>
      </c>
      <c r="F245">
        <f t="shared" si="25"/>
        <v>23.866724422124101</v>
      </c>
      <c r="G245" s="9">
        <f t="shared" si="22"/>
        <v>-0.80743660432548103</v>
      </c>
      <c r="H245">
        <f t="shared" si="23"/>
        <v>0.19256339567451897</v>
      </c>
      <c r="S245" s="2"/>
      <c r="T245" s="1"/>
    </row>
    <row r="246" spans="1:20" x14ac:dyDescent="0.25">
      <c r="A246" s="2">
        <v>12.214882441220601</v>
      </c>
      <c r="B246" s="1">
        <v>0.37589003467987597</v>
      </c>
      <c r="C246">
        <f t="shared" si="21"/>
        <v>1.0897712124381678</v>
      </c>
      <c r="D246">
        <f t="shared" si="26"/>
        <v>-0.57644061774702449</v>
      </c>
      <c r="E246">
        <f t="shared" si="24"/>
        <v>1.9554053643874207</v>
      </c>
      <c r="F246">
        <f t="shared" si="25"/>
        <v>23.885046650924476</v>
      </c>
      <c r="G246" s="9">
        <f t="shared" si="22"/>
        <v>-0.80996756550250926</v>
      </c>
      <c r="H246">
        <f t="shared" si="23"/>
        <v>0.19003243449749074</v>
      </c>
      <c r="S246" s="2"/>
      <c r="T246" s="1"/>
    </row>
    <row r="247" spans="1:20" x14ac:dyDescent="0.25">
      <c r="A247" s="2">
        <v>12.2649024512256</v>
      </c>
      <c r="B247" s="1">
        <v>0.37487904599959498</v>
      </c>
      <c r="C247">
        <f t="shared" si="21"/>
        <v>1.0915227899181716</v>
      </c>
      <c r="D247">
        <f t="shared" si="26"/>
        <v>-0.57718753056744743</v>
      </c>
      <c r="E247">
        <f t="shared" si="24"/>
        <v>1.9488993885727035</v>
      </c>
      <c r="F247">
        <f t="shared" si="25"/>
        <v>23.903060888097425</v>
      </c>
      <c r="G247" s="9">
        <f t="shared" si="22"/>
        <v>-0.81249586523541351</v>
      </c>
      <c r="H247">
        <f t="shared" si="23"/>
        <v>0.18750413476458649</v>
      </c>
      <c r="S247" s="2"/>
      <c r="T247" s="1"/>
    </row>
    <row r="248" spans="1:20" x14ac:dyDescent="0.25">
      <c r="A248" s="2">
        <v>12.3149224612306</v>
      </c>
      <c r="B248" s="1">
        <v>0.37387077646059802</v>
      </c>
      <c r="C248">
        <f t="shared" si="21"/>
        <v>1.0932674227398049</v>
      </c>
      <c r="D248">
        <f t="shared" si="26"/>
        <v>-0.5779264992005857</v>
      </c>
      <c r="E248">
        <f t="shared" si="24"/>
        <v>1.9424214298105817</v>
      </c>
      <c r="F248">
        <f t="shared" si="25"/>
        <v>23.920769295149992</v>
      </c>
      <c r="G248" s="9">
        <f t="shared" si="22"/>
        <v>-0.81502153446058512</v>
      </c>
      <c r="H248">
        <f t="shared" si="23"/>
        <v>0.18497846553941488</v>
      </c>
      <c r="S248" s="2"/>
      <c r="T248" s="1"/>
    </row>
    <row r="249" spans="1:20" x14ac:dyDescent="0.25">
      <c r="A249" s="2">
        <v>12.364942471235601</v>
      </c>
      <c r="B249" s="1">
        <v>0.372865218749521</v>
      </c>
      <c r="C249">
        <f t="shared" si="21"/>
        <v>1.0950051650333958</v>
      </c>
      <c r="D249">
        <f t="shared" si="26"/>
        <v>-0.57865755744432634</v>
      </c>
      <c r="E249">
        <f t="shared" si="24"/>
        <v>1.9359713214658296</v>
      </c>
      <c r="F249">
        <f t="shared" si="25"/>
        <v>23.938174015886947</v>
      </c>
      <c r="G249" s="9">
        <f t="shared" si="22"/>
        <v>-0.81754460388783701</v>
      </c>
      <c r="H249">
        <f t="shared" si="23"/>
        <v>0.18245539611216299</v>
      </c>
      <c r="S249" s="2"/>
      <c r="T249" s="1"/>
    </row>
    <row r="250" spans="1:20" x14ac:dyDescent="0.25">
      <c r="A250" s="2">
        <v>12.4149624812406</v>
      </c>
      <c r="B250" s="1">
        <v>0.371862365572668</v>
      </c>
      <c r="C250">
        <f t="shared" si="21"/>
        <v>1.0967360703074001</v>
      </c>
      <c r="D250">
        <f t="shared" si="26"/>
        <v>-0.57938073903549825</v>
      </c>
      <c r="E250">
        <f t="shared" si="24"/>
        <v>1.9295488981772595</v>
      </c>
      <c r="F250">
        <f t="shared" si="25"/>
        <v>23.955277176589817</v>
      </c>
      <c r="G250" s="9">
        <f t="shared" si="22"/>
        <v>-0.82006510400541777</v>
      </c>
      <c r="H250">
        <f t="shared" si="23"/>
        <v>0.17993489599458223</v>
      </c>
      <c r="S250" s="2"/>
      <c r="T250" s="1"/>
    </row>
    <row r="251" spans="1:20" x14ac:dyDescent="0.25">
      <c r="A251" s="2">
        <v>12.4649824912456</v>
      </c>
      <c r="B251" s="1">
        <v>0.37086220965596101</v>
      </c>
      <c r="C251">
        <f t="shared" si="21"/>
        <v>1.0984601914577536</v>
      </c>
      <c r="D251">
        <f t="shared" si="26"/>
        <v>-0.58009607764621229</v>
      </c>
      <c r="E251">
        <f t="shared" si="24"/>
        <v>1.9231539958464006</v>
      </c>
      <c r="F251">
        <f t="shared" si="25"/>
        <v>23.972080886194394</v>
      </c>
      <c r="G251" s="9">
        <f t="shared" si="22"/>
        <v>-0.82258306507561729</v>
      </c>
      <c r="H251">
        <f t="shared" si="23"/>
        <v>0.17741693492438271</v>
      </c>
      <c r="S251" s="2"/>
      <c r="T251" s="1"/>
    </row>
    <row r="252" spans="1:20" x14ac:dyDescent="0.25">
      <c r="A252" s="2">
        <v>12.515002501250599</v>
      </c>
      <c r="B252" s="1">
        <v>0.36986474374488598</v>
      </c>
      <c r="C252">
        <f t="shared" si="21"/>
        <v>1.1001775807770546</v>
      </c>
      <c r="D252">
        <f t="shared" si="26"/>
        <v>-0.58080360688455457</v>
      </c>
      <c r="E252">
        <f t="shared" si="24"/>
        <v>1.9167864516262563</v>
      </c>
      <c r="F252">
        <f t="shared" si="25"/>
        <v>23.988587236465857</v>
      </c>
      <c r="G252" s="9">
        <f t="shared" si="22"/>
        <v>-0.82509851714043581</v>
      </c>
      <c r="H252">
        <f t="shared" si="23"/>
        <v>0.17490148285956419</v>
      </c>
      <c r="S252" s="2"/>
      <c r="T252" s="1"/>
    </row>
    <row r="253" spans="1:20" x14ac:dyDescent="0.25">
      <c r="A253" s="2">
        <v>12.5650225112556</v>
      </c>
      <c r="B253" s="1">
        <v>0.36886996060443999</v>
      </c>
      <c r="C253">
        <f t="shared" si="21"/>
        <v>1.1018882899635754</v>
      </c>
      <c r="D253">
        <f t="shared" si="26"/>
        <v>-0.58150336029304905</v>
      </c>
      <c r="E253">
        <f t="shared" si="24"/>
        <v>1.9104461039101881</v>
      </c>
      <c r="F253">
        <f t="shared" si="25"/>
        <v>24.00479830217207</v>
      </c>
      <c r="G253" s="9">
        <f t="shared" si="22"/>
        <v>-0.82761149002062318</v>
      </c>
      <c r="H253">
        <f t="shared" si="23"/>
        <v>0.17238850997937682</v>
      </c>
      <c r="S253" s="2"/>
      <c r="T253" s="1"/>
    </row>
    <row r="254" spans="1:20" x14ac:dyDescent="0.25">
      <c r="A254" s="2">
        <v>12.6150425212606</v>
      </c>
      <c r="B254" s="1">
        <v>0.36787785301908099</v>
      </c>
      <c r="C254">
        <f t="shared" si="21"/>
        <v>1.10359237013011</v>
      </c>
      <c r="D254">
        <f t="shared" si="26"/>
        <v>-0.58219537134599808</v>
      </c>
      <c r="E254">
        <f t="shared" si="24"/>
        <v>1.9041327923209153</v>
      </c>
      <c r="F254">
        <f t="shared" si="25"/>
        <v>24.020716141255026</v>
      </c>
      <c r="G254" s="9">
        <f t="shared" si="22"/>
        <v>-0.83012201331618785</v>
      </c>
      <c r="H254">
        <f t="shared" si="23"/>
        <v>0.16987798668381215</v>
      </c>
      <c r="S254" s="2"/>
      <c r="T254" s="1"/>
    </row>
    <row r="255" spans="1:20" x14ac:dyDescent="0.25">
      <c r="A255" s="2">
        <v>12.665062531265599</v>
      </c>
      <c r="B255" s="1">
        <v>0.36688841379267301</v>
      </c>
      <c r="C255">
        <f t="shared" si="21"/>
        <v>1.1052898718126605</v>
      </c>
      <c r="D255">
        <f t="shared" si="26"/>
        <v>-0.58287967345126779</v>
      </c>
      <c r="E255">
        <f t="shared" si="24"/>
        <v>1.8978463576996019</v>
      </c>
      <c r="F255">
        <f t="shared" si="25"/>
        <v>24.036342795000117</v>
      </c>
      <c r="G255" s="9">
        <f t="shared" si="22"/>
        <v>-0.83263011641000173</v>
      </c>
      <c r="H255">
        <f t="shared" si="23"/>
        <v>0.16736988358999827</v>
      </c>
      <c r="S255" s="2"/>
      <c r="T255" s="1"/>
    </row>
    <row r="256" spans="1:20" x14ac:dyDescent="0.25">
      <c r="A256" s="2">
        <v>12.715082541270601</v>
      </c>
      <c r="B256" s="1">
        <v>0.36590163574843299</v>
      </c>
      <c r="C256">
        <f t="shared" si="21"/>
        <v>1.1069808449789638</v>
      </c>
      <c r="D256">
        <f t="shared" si="26"/>
        <v>-0.58355629994842617</v>
      </c>
      <c r="E256">
        <f t="shared" si="24"/>
        <v>1.8915866420950542</v>
      </c>
      <c r="F256">
        <f t="shared" si="25"/>
        <v>24.051680288203503</v>
      </c>
      <c r="G256" s="9">
        <f t="shared" si="22"/>
        <v>-0.83513582846891299</v>
      </c>
      <c r="H256">
        <f t="shared" si="23"/>
        <v>0.16486417153108701</v>
      </c>
      <c r="S256" s="2"/>
      <c r="T256" s="1"/>
    </row>
    <row r="257" spans="1:20" x14ac:dyDescent="0.25">
      <c r="A257" s="2">
        <v>12.7651025512756</v>
      </c>
      <c r="B257" s="1">
        <v>0.36491751172888398</v>
      </c>
      <c r="C257">
        <f t="shared" si="21"/>
        <v>1.1086653390368653</v>
      </c>
      <c r="D257">
        <f t="shared" si="26"/>
        <v>-0.5842252841040011</v>
      </c>
      <c r="E257">
        <f t="shared" si="24"/>
        <v>1.8853534887530667</v>
      </c>
      <c r="F257">
        <f t="shared" si="25"/>
        <v>24.066730629338124</v>
      </c>
      <c r="G257" s="9">
        <f t="shared" si="22"/>
        <v>-0.83763917843925673</v>
      </c>
      <c r="H257">
        <f t="shared" si="23"/>
        <v>0.16236082156074327</v>
      </c>
      <c r="S257" s="2"/>
      <c r="T257" s="1"/>
    </row>
    <row r="258" spans="1:20" x14ac:dyDescent="0.25">
      <c r="A258" s="2">
        <v>12.815122561280599</v>
      </c>
      <c r="B258" s="1">
        <v>0.36393603459579499</v>
      </c>
      <c r="C258">
        <f t="shared" si="21"/>
        <v>1.1103434028425403</v>
      </c>
      <c r="D258">
        <f t="shared" si="26"/>
        <v>-0.58488665911852755</v>
      </c>
      <c r="E258">
        <f t="shared" si="24"/>
        <v>1.8791467421057864</v>
      </c>
      <c r="F258">
        <f t="shared" si="25"/>
        <v>24.081495810716799</v>
      </c>
      <c r="G258" s="9">
        <f t="shared" si="22"/>
        <v>-0.8401401950592583</v>
      </c>
      <c r="H258">
        <f t="shared" si="23"/>
        <v>0.1598598049407417</v>
      </c>
      <c r="S258" s="2"/>
      <c r="T258" s="1"/>
    </row>
    <row r="259" spans="1:20" x14ac:dyDescent="0.25">
      <c r="A259" s="2">
        <v>12.865142571285601</v>
      </c>
      <c r="B259" s="1">
        <v>0.36295719723013797</v>
      </c>
      <c r="C259">
        <f t="shared" ref="C259:C322" si="27">LOG(0.5*A259+SQRT(0.25*A259^2+1))</f>
        <v>1.1120150847085677</v>
      </c>
      <c r="D259">
        <f t="shared" si="26"/>
        <v>-0.5855404581154755</v>
      </c>
      <c r="E259">
        <f t="shared" si="24"/>
        <v>1.8729662477612903</v>
      </c>
      <c r="F259">
        <f t="shared" si="25"/>
        <v>24.09597780865483</v>
      </c>
      <c r="G259" s="9">
        <f t="shared" si="22"/>
        <v>-0.8426389068458362</v>
      </c>
      <c r="H259">
        <f t="shared" si="23"/>
        <v>0.1573610931541638</v>
      </c>
      <c r="S259" s="2"/>
      <c r="T259" s="1"/>
    </row>
    <row r="260" spans="1:20" x14ac:dyDescent="0.25">
      <c r="A260" s="2">
        <v>12.9151625812906</v>
      </c>
      <c r="B260" s="1">
        <v>0.36198099253203198</v>
      </c>
      <c r="C260">
        <f t="shared" si="27"/>
        <v>1.1136804324118574</v>
      </c>
      <c r="D260">
        <f t="shared" si="26"/>
        <v>-0.58618671414839918</v>
      </c>
      <c r="E260">
        <f t="shared" si="24"/>
        <v>1.8668118524931836</v>
      </c>
      <c r="F260">
        <f t="shared" si="25"/>
        <v>24.110178583629754</v>
      </c>
      <c r="G260" s="9">
        <f t="shared" ref="G260:G323" si="28">((E260-E259)/E259)/((A260-A259)/A259)</f>
        <v>-0.84513534210682184</v>
      </c>
      <c r="H260">
        <f t="shared" ref="H260:H323" si="29">ABS(-1-G260)</f>
        <v>0.15486465789317816</v>
      </c>
      <c r="S260" s="2"/>
      <c r="T260" s="1"/>
    </row>
    <row r="261" spans="1:20" x14ac:dyDescent="0.25">
      <c r="A261" s="2">
        <v>12.9651825912956</v>
      </c>
      <c r="B261" s="1">
        <v>0.36100741342068798</v>
      </c>
      <c r="C261">
        <f t="shared" si="27"/>
        <v>1.1153394932014382</v>
      </c>
      <c r="D261">
        <f t="shared" si="26"/>
        <v>-0.58682546019908111</v>
      </c>
      <c r="E261">
        <f t="shared" si="24"/>
        <v>1.8606834042303002</v>
      </c>
      <c r="F261">
        <f t="shared" si="25"/>
        <v>24.12410008043932</v>
      </c>
      <c r="G261" s="9">
        <f t="shared" si="28"/>
        <v>-0.84762952894175847</v>
      </c>
      <c r="H261">
        <f t="shared" si="29"/>
        <v>0.15237047105824153</v>
      </c>
      <c r="S261" s="2"/>
      <c r="T261" s="1"/>
    </row>
    <row r="262" spans="1:20" x14ac:dyDescent="0.25">
      <c r="A262" s="2">
        <v>13.0152026013007</v>
      </c>
      <c r="B262" s="1">
        <v>0.36003645283436497</v>
      </c>
      <c r="C262">
        <f t="shared" si="27"/>
        <v>1.1169923138061073</v>
      </c>
      <c r="D262">
        <f t="shared" si="26"/>
        <v>-0.58745672916959135</v>
      </c>
      <c r="E262">
        <f t="shared" ref="E262:E325" si="30">(1/10^B262)*(10^(2*B262)-1)</f>
        <v>1.8545807520465767</v>
      </c>
      <c r="F262">
        <f t="shared" ref="F262:F325" si="31">A262*E262</f>
        <v>24.137744228358812</v>
      </c>
      <c r="G262" s="9">
        <f t="shared" si="28"/>
        <v>-0.85012149523167446</v>
      </c>
      <c r="H262">
        <f t="shared" si="29"/>
        <v>0.14987850476832554</v>
      </c>
      <c r="S262" s="2"/>
      <c r="T262" s="1"/>
    </row>
    <row r="263" spans="1:20" x14ac:dyDescent="0.25">
      <c r="A263" s="2">
        <v>13.0652226113057</v>
      </c>
      <c r="B263" s="1">
        <v>0.359068103730314</v>
      </c>
      <c r="C263">
        <f t="shared" si="27"/>
        <v>1.1186389404419286</v>
      </c>
      <c r="D263">
        <f t="shared" si="26"/>
        <v>-0.58808055389435465</v>
      </c>
      <c r="E263">
        <f t="shared" si="30"/>
        <v>1.8485037461509473</v>
      </c>
      <c r="F263">
        <f t="shared" si="31"/>
        <v>24.151112941294649</v>
      </c>
      <c r="G263" s="9">
        <f t="shared" si="28"/>
        <v>-0.8526112686594276</v>
      </c>
      <c r="H263">
        <f t="shared" si="29"/>
        <v>0.1473887313405724</v>
      </c>
      <c r="S263" s="2"/>
      <c r="T263" s="1"/>
    </row>
    <row r="264" spans="1:20" x14ac:dyDescent="0.25">
      <c r="A264" s="2">
        <v>13.115242621310699</v>
      </c>
      <c r="B264" s="1">
        <v>0.35810235908472798</v>
      </c>
      <c r="C264">
        <f t="shared" si="27"/>
        <v>1.1202794188196314</v>
      </c>
      <c r="D264">
        <f t="shared" si="26"/>
        <v>-0.58869696712390274</v>
      </c>
      <c r="E264">
        <f t="shared" si="30"/>
        <v>1.8424522378773764</v>
      </c>
      <c r="F264">
        <f t="shared" si="31"/>
        <v>24.164208117938646</v>
      </c>
      <c r="G264" s="9">
        <f t="shared" si="28"/>
        <v>-0.85509887668826268</v>
      </c>
      <c r="H264">
        <f t="shared" si="29"/>
        <v>0.14490112331173732</v>
      </c>
      <c r="S264" s="2"/>
      <c r="T264" s="1"/>
    </row>
    <row r="265" spans="1:20" x14ac:dyDescent="0.25">
      <c r="A265" s="2">
        <v>13.1652626313157</v>
      </c>
      <c r="B265" s="1">
        <v>0.35713921189269099</v>
      </c>
      <c r="C265">
        <f t="shared" si="27"/>
        <v>1.1219137941518444</v>
      </c>
      <c r="D265">
        <f t="shared" si="26"/>
        <v>-0.58930600153690549</v>
      </c>
      <c r="E265">
        <f t="shared" si="30"/>
        <v>1.8364260796749774</v>
      </c>
      <c r="F265">
        <f t="shared" si="31"/>
        <v>24.177031641918568</v>
      </c>
      <c r="G265" s="9">
        <f t="shared" si="28"/>
        <v>-0.8575843465817784</v>
      </c>
      <c r="H265">
        <f t="shared" si="29"/>
        <v>0.1424156534182216</v>
      </c>
      <c r="S265" s="2"/>
      <c r="T265" s="1"/>
    </row>
    <row r="266" spans="1:20" x14ac:dyDescent="0.25">
      <c r="A266" s="2">
        <v>13.2152826413207</v>
      </c>
      <c r="B266" s="1">
        <v>0.35617865516812802</v>
      </c>
      <c r="C266">
        <f t="shared" si="27"/>
        <v>1.1235421111602184</v>
      </c>
      <c r="D266">
        <f t="shared" si="26"/>
        <v>-0.58990768973308272</v>
      </c>
      <c r="E266">
        <f t="shared" si="30"/>
        <v>1.8304251250982382</v>
      </c>
      <c r="F266">
        <f t="shared" si="31"/>
        <v>24.189585381948017</v>
      </c>
      <c r="G266" s="9">
        <f t="shared" si="28"/>
        <v>-0.8600677053949406</v>
      </c>
      <c r="H266">
        <f t="shared" si="29"/>
        <v>0.1399322946050594</v>
      </c>
      <c r="S266" s="2"/>
      <c r="T266" s="1"/>
    </row>
    <row r="267" spans="1:20" x14ac:dyDescent="0.25">
      <c r="A267" s="2">
        <v>13.265302651325699</v>
      </c>
      <c r="B267" s="1">
        <v>0.355220681943753</v>
      </c>
      <c r="C267">
        <f t="shared" si="27"/>
        <v>1.125164414082422</v>
      </c>
      <c r="D267">
        <f t="shared" si="26"/>
        <v>-0.59050206423459761</v>
      </c>
      <c r="E267">
        <f t="shared" si="30"/>
        <v>1.824449228797322</v>
      </c>
      <c r="F267">
        <f t="shared" si="31"/>
        <v>24.201871191974242</v>
      </c>
      <c r="G267" s="9">
        <f t="shared" si="28"/>
        <v>-0.86254897997967228</v>
      </c>
      <c r="H267">
        <f t="shared" si="29"/>
        <v>0.13745102002032772</v>
      </c>
      <c r="S267" s="2"/>
      <c r="T267" s="1"/>
    </row>
    <row r="268" spans="1:20" x14ac:dyDescent="0.25">
      <c r="A268" s="2">
        <v>13.315322661330701</v>
      </c>
      <c r="B268" s="1">
        <v>0.35426528527102003</v>
      </c>
      <c r="C268">
        <f t="shared" si="27"/>
        <v>1.1267807466790141</v>
      </c>
      <c r="D268">
        <f t="shared" si="26"/>
        <v>-0.59108915748364299</v>
      </c>
      <c r="E268">
        <f t="shared" si="30"/>
        <v>1.8184982465084913</v>
      </c>
      <c r="F268">
        <f t="shared" si="31"/>
        <v>24.213890911324658</v>
      </c>
      <c r="G268" s="9">
        <f t="shared" si="28"/>
        <v>-0.86502819698198985</v>
      </c>
      <c r="H268">
        <f t="shared" si="29"/>
        <v>0.13497180301801015</v>
      </c>
      <c r="S268" s="2"/>
      <c r="T268" s="1"/>
    </row>
    <row r="269" spans="1:20" x14ac:dyDescent="0.25">
      <c r="A269" s="2">
        <v>13.3653426713357</v>
      </c>
      <c r="B269" s="1">
        <v>0.35331245822007001</v>
      </c>
      <c r="C269">
        <f t="shared" si="27"/>
        <v>1.1283911522401957</v>
      </c>
      <c r="D269">
        <f t="shared" si="26"/>
        <v>-0.59166900184502147</v>
      </c>
      <c r="E269">
        <f t="shared" si="30"/>
        <v>1.8125720350445833</v>
      </c>
      <c r="F269">
        <f t="shared" si="31"/>
        <v>24.225646364851158</v>
      </c>
      <c r="G269" s="9">
        <f t="shared" si="28"/>
        <v>-0.86750538284927747</v>
      </c>
      <c r="H269">
        <f t="shared" si="29"/>
        <v>0.13249461715072253</v>
      </c>
      <c r="S269" s="2"/>
      <c r="T269" s="1"/>
    </row>
    <row r="270" spans="1:20" x14ac:dyDescent="0.25">
      <c r="A270" s="2">
        <v>13.415362681340699</v>
      </c>
      <c r="B270" s="1">
        <v>0.35236219387968498</v>
      </c>
      <c r="C270">
        <f t="shared" si="27"/>
        <v>1.1299956735924459</v>
      </c>
      <c r="D270">
        <f t="shared" si="26"/>
        <v>-0.59224162960023596</v>
      </c>
      <c r="E270">
        <f t="shared" si="30"/>
        <v>1.8066704522856376</v>
      </c>
      <c r="F270">
        <f t="shared" si="31"/>
        <v>24.237139363073666</v>
      </c>
      <c r="G270" s="9">
        <f t="shared" si="28"/>
        <v>-0.86998056382226296</v>
      </c>
      <c r="H270">
        <f t="shared" si="29"/>
        <v>0.13001943617773704</v>
      </c>
      <c r="S270" s="2"/>
      <c r="T270" s="1"/>
    </row>
    <row r="271" spans="1:20" x14ac:dyDescent="0.25">
      <c r="A271" s="2">
        <v>13.465382691345701</v>
      </c>
      <c r="B271" s="1">
        <v>0.35141448535723202</v>
      </c>
      <c r="C271">
        <f t="shared" si="27"/>
        <v>1.1315943531050408</v>
      </c>
      <c r="D271">
        <f t="shared" si="26"/>
        <v>-0.59280707295405166</v>
      </c>
      <c r="E271">
        <f t="shared" si="30"/>
        <v>1.8007933571695405</v>
      </c>
      <c r="F271">
        <f t="shared" si="31"/>
        <v>24.248371702321048</v>
      </c>
      <c r="G271" s="9">
        <f t="shared" si="28"/>
        <v>-0.87245376594749213</v>
      </c>
      <c r="H271">
        <f t="shared" si="29"/>
        <v>0.12754623405250787</v>
      </c>
      <c r="S271" s="2"/>
      <c r="T271" s="1"/>
    </row>
    <row r="272" spans="1:20" x14ac:dyDescent="0.25">
      <c r="A272" s="2">
        <v>13.5154027013507</v>
      </c>
      <c r="B272" s="1">
        <v>0.350469325778619</v>
      </c>
      <c r="C272">
        <f t="shared" si="27"/>
        <v>1.1331872326964614</v>
      </c>
      <c r="D272">
        <f t="shared" si="26"/>
        <v>-0.59336536402608386</v>
      </c>
      <c r="E272">
        <f t="shared" si="30"/>
        <v>1.794940609682836</v>
      </c>
      <c r="F272">
        <f t="shared" si="31"/>
        <v>24.259345164871473</v>
      </c>
      <c r="G272" s="9">
        <f t="shared" si="28"/>
        <v>-0.87492501506711762</v>
      </c>
      <c r="H272">
        <f t="shared" si="29"/>
        <v>0.12507498493288238</v>
      </c>
      <c r="S272" s="2"/>
      <c r="T272" s="1"/>
    </row>
    <row r="273" spans="1:20" x14ac:dyDescent="0.25">
      <c r="A273" s="2">
        <v>13.5654227113557</v>
      </c>
      <c r="B273" s="1">
        <v>0.34952670828824101</v>
      </c>
      <c r="C273">
        <f t="shared" si="27"/>
        <v>1.1347743538406905</v>
      </c>
      <c r="D273">
        <f t="shared" si="26"/>
        <v>-0.59391653485647844</v>
      </c>
      <c r="E273">
        <f t="shared" si="30"/>
        <v>1.7891120708515678</v>
      </c>
      <c r="F273">
        <f t="shared" si="31"/>
        <v>24.270061519090486</v>
      </c>
      <c r="G273" s="9">
        <f t="shared" si="28"/>
        <v>-0.8773943368283974</v>
      </c>
      <c r="H273">
        <f t="shared" si="29"/>
        <v>0.1226056631716026</v>
      </c>
      <c r="S273" s="2"/>
      <c r="T273" s="1"/>
    </row>
    <row r="274" spans="1:20" x14ac:dyDescent="0.25">
      <c r="A274" s="2">
        <v>13.615442721360701</v>
      </c>
      <c r="B274" s="1">
        <v>0.34858662604893398</v>
      </c>
      <c r="C274">
        <f t="shared" si="27"/>
        <v>1.1363557575734002</v>
      </c>
      <c r="D274">
        <f t="shared" si="26"/>
        <v>-0.5944606174010858</v>
      </c>
      <c r="E274">
        <f t="shared" si="30"/>
        <v>1.7833076027322499</v>
      </c>
      <c r="F274">
        <f t="shared" si="31"/>
        <v>24.280522519568013</v>
      </c>
      <c r="G274" s="9">
        <f t="shared" si="28"/>
        <v>-0.87986175667905719</v>
      </c>
      <c r="H274">
        <f t="shared" si="29"/>
        <v>0.12013824332094281</v>
      </c>
      <c r="S274" s="2"/>
      <c r="T274" s="1"/>
    </row>
    <row r="275" spans="1:20" x14ac:dyDescent="0.25">
      <c r="A275" s="2">
        <v>13.6654627313657</v>
      </c>
      <c r="B275" s="1">
        <v>0.34764907224191999</v>
      </c>
      <c r="C275">
        <f t="shared" si="27"/>
        <v>1.1379314844980364</v>
      </c>
      <c r="D275">
        <f t="shared" si="26"/>
        <v>-0.5949976435355282</v>
      </c>
      <c r="E275">
        <f t="shared" si="30"/>
        <v>1.7775270684028774</v>
      </c>
      <c r="F275">
        <f t="shared" si="31"/>
        <v>24.290729907253251</v>
      </c>
      <c r="G275" s="9">
        <f t="shared" si="28"/>
        <v>-0.88232729987554459</v>
      </c>
      <c r="H275">
        <f t="shared" si="29"/>
        <v>0.11767270012445541</v>
      </c>
      <c r="S275" s="2"/>
      <c r="T275" s="1"/>
    </row>
    <row r="276" spans="1:20" x14ac:dyDescent="0.25">
      <c r="A276" s="2">
        <v>13.7154827413707</v>
      </c>
      <c r="B276" s="1">
        <v>0.34671404006676299</v>
      </c>
      <c r="C276">
        <f t="shared" si="27"/>
        <v>1.1395015747917963</v>
      </c>
      <c r="D276">
        <f t="shared" si="26"/>
        <v>-0.5955276450489313</v>
      </c>
      <c r="E276">
        <f t="shared" si="30"/>
        <v>1.7717703319540858</v>
      </c>
      <c r="F276">
        <f t="shared" si="31"/>
        <v>24.300685409588901</v>
      </c>
      <c r="G276" s="9">
        <f t="shared" si="28"/>
        <v>-0.88479099147452545</v>
      </c>
      <c r="H276">
        <f t="shared" si="29"/>
        <v>0.11520900852547455</v>
      </c>
      <c r="S276" s="2"/>
      <c r="T276" s="1"/>
    </row>
    <row r="277" spans="1:20" x14ac:dyDescent="0.25">
      <c r="A277" s="2">
        <v>13.765502751375699</v>
      </c>
      <c r="B277" s="1">
        <v>0.34578152274131602</v>
      </c>
      <c r="C277">
        <f t="shared" si="27"/>
        <v>1.141066068211505</v>
      </c>
      <c r="D277">
        <f t="shared" si="26"/>
        <v>-0.5960506536489989</v>
      </c>
      <c r="E277">
        <f t="shared" si="30"/>
        <v>1.7660372584803401</v>
      </c>
      <c r="F277">
        <f t="shared" si="31"/>
        <v>24.310390740643118</v>
      </c>
      <c r="G277" s="9">
        <f t="shared" si="28"/>
        <v>-0.88725285634265294</v>
      </c>
      <c r="H277">
        <f t="shared" si="29"/>
        <v>0.11274714365734706</v>
      </c>
      <c r="S277" s="2"/>
      <c r="T277" s="1"/>
    </row>
    <row r="278" spans="1:20" x14ac:dyDescent="0.25">
      <c r="A278" s="2">
        <v>13.8155227613807</v>
      </c>
      <c r="B278" s="1">
        <v>0.34485151350167298</v>
      </c>
      <c r="C278">
        <f t="shared" si="27"/>
        <v>1.142625004099395</v>
      </c>
      <c r="D278">
        <f t="shared" si="26"/>
        <v>-0.59656670095765074</v>
      </c>
      <c r="E278">
        <f t="shared" si="30"/>
        <v>1.7603277140712374</v>
      </c>
      <c r="F278">
        <f t="shared" si="31"/>
        <v>24.31984760124044</v>
      </c>
      <c r="G278" s="9">
        <f t="shared" si="28"/>
        <v>-0.88971291915319972</v>
      </c>
      <c r="H278">
        <f t="shared" si="29"/>
        <v>0.11028708084680028</v>
      </c>
      <c r="S278" s="2"/>
      <c r="T278" s="1"/>
    </row>
    <row r="279" spans="1:20" x14ac:dyDescent="0.25">
      <c r="A279" s="2">
        <v>13.8655427713857</v>
      </c>
      <c r="B279" s="1">
        <v>0.343924005602123</v>
      </c>
      <c r="C279">
        <f t="shared" si="27"/>
        <v>1.1441784213887831</v>
      </c>
      <c r="D279">
        <f t="shared" si="26"/>
        <v>-0.59707581851065428</v>
      </c>
      <c r="E279">
        <f t="shared" si="30"/>
        <v>1.7546415658029113</v>
      </c>
      <c r="F279">
        <f t="shared" si="31"/>
        <v>24.329057679091441</v>
      </c>
      <c r="G279" s="9">
        <f t="shared" si="28"/>
        <v>-0.89217120438454101</v>
      </c>
      <c r="H279">
        <f t="shared" si="29"/>
        <v>0.10782879561545899</v>
      </c>
      <c r="S279" s="2"/>
      <c r="T279" s="1"/>
    </row>
    <row r="280" spans="1:20" x14ac:dyDescent="0.25">
      <c r="A280" s="2">
        <v>13.915562781390699</v>
      </c>
      <c r="B280" s="1">
        <v>0.34299899231509401</v>
      </c>
      <c r="C280">
        <f t="shared" si="27"/>
        <v>1.1457263586096564</v>
      </c>
      <c r="D280">
        <f t="shared" si="26"/>
        <v>-0.59757803776248108</v>
      </c>
      <c r="E280">
        <f t="shared" si="30"/>
        <v>1.7489786817294475</v>
      </c>
      <c r="F280">
        <f t="shared" si="31"/>
        <v>24.33802264892007</v>
      </c>
      <c r="G280" s="9">
        <f t="shared" si="28"/>
        <v>-0.89462773633196635</v>
      </c>
      <c r="H280">
        <f t="shared" si="29"/>
        <v>0.10537226366803365</v>
      </c>
      <c r="S280" s="2"/>
      <c r="T280" s="1"/>
    </row>
    <row r="281" spans="1:20" x14ac:dyDescent="0.25">
      <c r="A281" s="2">
        <v>13.9655827913957</v>
      </c>
      <c r="B281" s="1">
        <v>0.34207646693111199</v>
      </c>
      <c r="C281">
        <f t="shared" si="27"/>
        <v>1.1472688538941611</v>
      </c>
      <c r="D281">
        <f t="shared" si="26"/>
        <v>-0.59807339007733895</v>
      </c>
      <c r="E281">
        <f t="shared" si="30"/>
        <v>1.7433389308744802</v>
      </c>
      <c r="F281">
        <f t="shared" si="31"/>
        <v>24.346744172590821</v>
      </c>
      <c r="G281" s="9">
        <f t="shared" si="28"/>
        <v>-0.89708253909377833</v>
      </c>
      <c r="H281">
        <f t="shared" si="29"/>
        <v>0.10291746090622167</v>
      </c>
      <c r="S281" s="2"/>
      <c r="T281" s="1"/>
    </row>
    <row r="282" spans="1:20" x14ac:dyDescent="0.25">
      <c r="A282" s="2">
        <v>14.0156028014007</v>
      </c>
      <c r="B282" s="1">
        <v>0.34115642275874503</v>
      </c>
      <c r="C282">
        <f t="shared" si="27"/>
        <v>1.1488059449820014</v>
      </c>
      <c r="D282">
        <f t="shared" si="26"/>
        <v>-0.59856190673754295</v>
      </c>
      <c r="E282">
        <f t="shared" si="30"/>
        <v>1.7377221832227745</v>
      </c>
      <c r="F282">
        <f t="shared" si="31"/>
        <v>24.355223899233259</v>
      </c>
      <c r="G282" s="9">
        <f t="shared" si="28"/>
        <v>-0.89953563658729119</v>
      </c>
      <c r="H282">
        <f t="shared" si="29"/>
        <v>0.10046436341270881</v>
      </c>
      <c r="S282" s="2"/>
      <c r="T282" s="1"/>
    </row>
    <row r="283" spans="1:20" x14ac:dyDescent="0.25">
      <c r="A283" s="2">
        <v>14.065622811405699</v>
      </c>
      <c r="B283" s="1">
        <v>0.34023885312456298</v>
      </c>
      <c r="C283">
        <f t="shared" si="27"/>
        <v>1.1503376692257461</v>
      </c>
      <c r="D283">
        <f t="shared" si="26"/>
        <v>-0.59904361893418012</v>
      </c>
      <c r="E283">
        <f t="shared" si="30"/>
        <v>1.7321283097119837</v>
      </c>
      <c r="F283">
        <f t="shared" si="31"/>
        <v>24.363463465366475</v>
      </c>
      <c r="G283" s="9">
        <f t="shared" si="28"/>
        <v>-0.90198705253456113</v>
      </c>
      <c r="H283">
        <f t="shared" si="29"/>
        <v>9.8012947465438871E-2</v>
      </c>
      <c r="S283" s="2"/>
      <c r="T283" s="1"/>
    </row>
    <row r="284" spans="1:20" x14ac:dyDescent="0.25">
      <c r="A284" s="2">
        <v>14.115642821410701</v>
      </c>
      <c r="B284" s="1">
        <v>0.33932375137308002</v>
      </c>
      <c r="C284">
        <f t="shared" si="27"/>
        <v>1.1518640635960495</v>
      </c>
      <c r="D284">
        <f t="shared" si="26"/>
        <v>-0.59951855777680974</v>
      </c>
      <c r="E284">
        <f t="shared" si="30"/>
        <v>1.7265571822243808</v>
      </c>
      <c r="F284">
        <f t="shared" si="31"/>
        <v>24.371464495020668</v>
      </c>
      <c r="G284" s="9">
        <f t="shared" si="28"/>
        <v>-0.90443681048068436</v>
      </c>
      <c r="H284">
        <f t="shared" si="29"/>
        <v>9.5563189519315639E-2</v>
      </c>
      <c r="S284" s="2"/>
      <c r="T284" s="1"/>
    </row>
    <row r="285" spans="1:20" x14ac:dyDescent="0.25">
      <c r="A285" s="2">
        <v>14.1656628314157</v>
      </c>
      <c r="B285" s="1">
        <v>0.33841111086671199</v>
      </c>
      <c r="C285">
        <f t="shared" si="27"/>
        <v>1.1533851646867834</v>
      </c>
      <c r="D285">
        <f t="shared" si="26"/>
        <v>-0.59998675428448955</v>
      </c>
      <c r="E285">
        <f t="shared" si="30"/>
        <v>1.7210086735787598</v>
      </c>
      <c r="F285">
        <f t="shared" si="31"/>
        <v>24.379228599858671</v>
      </c>
      <c r="G285" s="9">
        <f t="shared" si="28"/>
        <v>-0.90688493378019353</v>
      </c>
      <c r="H285">
        <f t="shared" si="29"/>
        <v>9.3115066219806475E-2</v>
      </c>
      <c r="S285" s="2"/>
      <c r="T285" s="1"/>
    </row>
    <row r="286" spans="1:20" x14ac:dyDescent="0.25">
      <c r="A286" s="2">
        <v>14.215682841420699</v>
      </c>
      <c r="B286" s="1">
        <v>0.33750092498572998</v>
      </c>
      <c r="C286">
        <f t="shared" si="27"/>
        <v>1.1549010087200848</v>
      </c>
      <c r="D286">
        <f t="shared" si="26"/>
        <v>-0.60044823938759329</v>
      </c>
      <c r="E286">
        <f t="shared" si="30"/>
        <v>1.7154826575223896</v>
      </c>
      <c r="F286">
        <f t="shared" si="31"/>
        <v>24.386757379295815</v>
      </c>
      <c r="G286" s="9">
        <f t="shared" si="28"/>
        <v>-0.90933144560180879</v>
      </c>
      <c r="H286">
        <f t="shared" si="29"/>
        <v>9.0668554398191215E-2</v>
      </c>
      <c r="S286" s="2"/>
      <c r="T286" s="1"/>
    </row>
    <row r="287" spans="1:20" x14ac:dyDescent="0.25">
      <c r="A287" s="2">
        <v>14.265702851425701</v>
      </c>
      <c r="B287" s="1">
        <v>0.33659318712820702</v>
      </c>
      <c r="C287">
        <f t="shared" si="27"/>
        <v>1.1564116315513209</v>
      </c>
      <c r="D287">
        <f t="shared" si="26"/>
        <v>-0.60090304393203164</v>
      </c>
      <c r="E287">
        <f t="shared" si="30"/>
        <v>1.709979008723002</v>
      </c>
      <c r="F287">
        <f t="shared" si="31"/>
        <v>24.394052420617822</v>
      </c>
      <c r="G287" s="9">
        <f t="shared" si="28"/>
        <v>-0.91177636893693759</v>
      </c>
      <c r="H287">
        <f t="shared" si="29"/>
        <v>8.8223631063062413E-2</v>
      </c>
      <c r="S287" s="2"/>
      <c r="T287" s="1"/>
    </row>
    <row r="288" spans="1:20" x14ac:dyDescent="0.25">
      <c r="A288" s="2">
        <v>14.3157228614307</v>
      </c>
      <c r="B288" s="1">
        <v>0.33568789070997102</v>
      </c>
      <c r="C288">
        <f t="shared" si="27"/>
        <v>1.1579170686739715</v>
      </c>
      <c r="D288">
        <f t="shared" si="26"/>
        <v>-0.60135119867514197</v>
      </c>
      <c r="E288">
        <f t="shared" si="30"/>
        <v>1.7044976027608922</v>
      </c>
      <c r="F288">
        <f t="shared" si="31"/>
        <v>24.401115299097928</v>
      </c>
      <c r="G288" s="9">
        <f t="shared" si="28"/>
        <v>-0.9142197265947295</v>
      </c>
      <c r="H288">
        <f t="shared" si="29"/>
        <v>8.5780273405270502E-2</v>
      </c>
      <c r="S288" s="2"/>
      <c r="T288" s="1"/>
    </row>
    <row r="289" spans="1:20" x14ac:dyDescent="0.25">
      <c r="A289" s="2">
        <v>14.3657428714357</v>
      </c>
      <c r="B289" s="1">
        <v>0.33478502916456099</v>
      </c>
      <c r="C289">
        <f t="shared" si="27"/>
        <v>1.1594173552244325</v>
      </c>
      <c r="D289">
        <f t="shared" si="26"/>
        <v>-0.60179273428307278</v>
      </c>
      <c r="E289">
        <f t="shared" si="30"/>
        <v>1.6990383161211191</v>
      </c>
      <c r="F289">
        <f t="shared" si="31"/>
        <v>24.407947578113081</v>
      </c>
      <c r="G289" s="9">
        <f t="shared" si="28"/>
        <v>-0.91666154119885546</v>
      </c>
      <c r="H289">
        <f t="shared" si="29"/>
        <v>8.3338458801144544E-2</v>
      </c>
      <c r="S289" s="2"/>
      <c r="T289" s="1"/>
    </row>
    <row r="290" spans="1:20" x14ac:dyDescent="0.25">
      <c r="A290" s="2">
        <v>14.415762881440701</v>
      </c>
      <c r="B290" s="1">
        <v>0.33388459594317799</v>
      </c>
      <c r="C290">
        <f t="shared" si="27"/>
        <v>1.1609125259867394</v>
      </c>
      <c r="D290">
        <f t="shared" ref="D290:D353" si="32">(B290-B289)/(C290-C289)</f>
        <v>-0.60222768133431848</v>
      </c>
      <c r="E290">
        <f t="shared" si="30"/>
        <v>1.693601026185741</v>
      </c>
      <c r="F290">
        <f t="shared" si="31"/>
        <v>24.414550809258287</v>
      </c>
      <c r="G290" s="9">
        <f t="shared" si="28"/>
        <v>-0.91910183519522215</v>
      </c>
      <c r="H290">
        <f t="shared" si="29"/>
        <v>8.089816480477785E-2</v>
      </c>
      <c r="S290" s="2"/>
      <c r="T290" s="1"/>
    </row>
    <row r="291" spans="1:20" x14ac:dyDescent="0.25">
      <c r="A291" s="2">
        <v>14.4657828914457</v>
      </c>
      <c r="B291" s="1">
        <v>0.33298658451463298</v>
      </c>
      <c r="C291">
        <f t="shared" si="27"/>
        <v>1.1624026153972149</v>
      </c>
      <c r="D291">
        <f t="shared" si="32"/>
        <v>-0.60265607032162638</v>
      </c>
      <c r="E291">
        <f t="shared" si="30"/>
        <v>1.688185611226108</v>
      </c>
      <c r="F291">
        <f t="shared" si="31"/>
        <v>24.420926532459436</v>
      </c>
      <c r="G291" s="9">
        <f t="shared" si="28"/>
        <v>-0.92154063085613946</v>
      </c>
      <c r="H291">
        <f t="shared" si="29"/>
        <v>7.8459369143860536E-2</v>
      </c>
      <c r="S291" s="2"/>
      <c r="T291" s="1"/>
    </row>
    <row r="292" spans="1:20" x14ac:dyDescent="0.25">
      <c r="A292" s="2">
        <v>14.5158029014507</v>
      </c>
      <c r="B292" s="1">
        <v>0.33209098836530598</v>
      </c>
      <c r="C292">
        <f t="shared" si="27"/>
        <v>1.1638876575490409</v>
      </c>
      <c r="D292">
        <f t="shared" si="32"/>
        <v>-0.60307793164374524</v>
      </c>
      <c r="E292">
        <f t="shared" si="30"/>
        <v>1.6827919503952975</v>
      </c>
      <c r="F292">
        <f t="shared" si="31"/>
        <v>24.427076276085941</v>
      </c>
      <c r="G292" s="9">
        <f t="shared" si="28"/>
        <v>-0.92397795026908924</v>
      </c>
      <c r="H292">
        <f t="shared" si="29"/>
        <v>7.6022049730910757E-2</v>
      </c>
      <c r="S292" s="2"/>
      <c r="T292" s="1"/>
    </row>
    <row r="293" spans="1:20" x14ac:dyDescent="0.25">
      <c r="A293" s="2">
        <v>14.565822911455699</v>
      </c>
      <c r="B293" s="1">
        <v>0.33119780099909502</v>
      </c>
      <c r="C293">
        <f t="shared" si="27"/>
        <v>1.1653676861967548</v>
      </c>
      <c r="D293">
        <f t="shared" si="32"/>
        <v>-0.60349329561330534</v>
      </c>
      <c r="E293">
        <f t="shared" si="30"/>
        <v>1.6774199237205565</v>
      </c>
      <c r="F293">
        <f t="shared" si="31"/>
        <v>24.433001557061154</v>
      </c>
      <c r="G293" s="9">
        <f t="shared" si="28"/>
        <v>-0.92641381534931366</v>
      </c>
      <c r="H293">
        <f t="shared" si="29"/>
        <v>7.3586184650686337E-2</v>
      </c>
      <c r="S293" s="2"/>
      <c r="T293" s="1"/>
    </row>
    <row r="294" spans="1:20" x14ac:dyDescent="0.25">
      <c r="A294" s="2">
        <v>14.6158429214607</v>
      </c>
      <c r="B294" s="1">
        <v>0.330307015937371</v>
      </c>
      <c r="C294">
        <f t="shared" si="27"/>
        <v>1.1668427347606769</v>
      </c>
      <c r="D294">
        <f t="shared" si="32"/>
        <v>-0.60390219245083632</v>
      </c>
      <c r="E294">
        <f t="shared" si="30"/>
        <v>1.6720694120958515</v>
      </c>
      <c r="F294">
        <f t="shared" si="31"/>
        <v>24.438703880972106</v>
      </c>
      <c r="G294" s="9">
        <f t="shared" si="28"/>
        <v>-0.92884824783442754</v>
      </c>
      <c r="H294">
        <f t="shared" si="29"/>
        <v>7.1151752165572457E-2</v>
      </c>
      <c r="S294" s="2"/>
      <c r="T294" s="1"/>
    </row>
    <row r="295" spans="1:20" x14ac:dyDescent="0.25">
      <c r="A295" s="2">
        <v>14.6658629314657</v>
      </c>
      <c r="B295" s="1">
        <v>0.32941862671892702</v>
      </c>
      <c r="C295">
        <f t="shared" si="27"/>
        <v>1.1683128363312616</v>
      </c>
      <c r="D295">
        <f t="shared" si="32"/>
        <v>-0.60430465229055053</v>
      </c>
      <c r="E295">
        <f t="shared" si="30"/>
        <v>1.6667402972744556</v>
      </c>
      <c r="F295">
        <f t="shared" si="31"/>
        <v>24.444184742177558</v>
      </c>
      <c r="G295" s="9">
        <f t="shared" si="28"/>
        <v>-0.93128126929151422</v>
      </c>
      <c r="H295">
        <f t="shared" si="29"/>
        <v>6.8718730708485776E-2</v>
      </c>
      <c r="S295" s="2"/>
      <c r="T295" s="1"/>
    </row>
    <row r="296" spans="1:20" x14ac:dyDescent="0.25">
      <c r="A296" s="2">
        <v>14.715882941470699</v>
      </c>
      <c r="B296" s="1">
        <v>0.32853262689993701</v>
      </c>
      <c r="C296">
        <f t="shared" si="27"/>
        <v>1.1697780236733824</v>
      </c>
      <c r="D296">
        <f t="shared" si="32"/>
        <v>-0.60470070517234409</v>
      </c>
      <c r="E296">
        <f t="shared" si="30"/>
        <v>1.66143246186166</v>
      </c>
      <c r="F296">
        <f t="shared" si="31"/>
        <v>24.449445623915672</v>
      </c>
      <c r="G296" s="9">
        <f t="shared" si="28"/>
        <v>-0.9337129011084242</v>
      </c>
      <c r="H296">
        <f t="shared" si="29"/>
        <v>6.6287098891575802E-2</v>
      </c>
      <c r="S296" s="2"/>
      <c r="T296" s="1"/>
    </row>
    <row r="297" spans="1:20" x14ac:dyDescent="0.25">
      <c r="A297" s="2">
        <v>14.765902951475701</v>
      </c>
      <c r="B297" s="1">
        <v>0.32764901005390501</v>
      </c>
      <c r="C297">
        <f t="shared" si="27"/>
        <v>1.1712383292305473</v>
      </c>
      <c r="D297">
        <f t="shared" si="32"/>
        <v>-0.60509038104838664</v>
      </c>
      <c r="E297">
        <f t="shared" si="30"/>
        <v>1.6561457893075</v>
      </c>
      <c r="F297">
        <f t="shared" si="31"/>
        <v>24.454487998409668</v>
      </c>
      <c r="G297" s="9">
        <f t="shared" si="28"/>
        <v>-0.93614316450458568</v>
      </c>
      <c r="H297">
        <f t="shared" si="29"/>
        <v>6.3856835495414321E-2</v>
      </c>
      <c r="S297" s="2"/>
      <c r="T297" s="1"/>
    </row>
    <row r="298" spans="1:20" x14ac:dyDescent="0.25">
      <c r="A298" s="2">
        <v>14.8159229614807</v>
      </c>
      <c r="B298" s="1">
        <v>0.32676776977161898</v>
      </c>
      <c r="C298">
        <f t="shared" si="27"/>
        <v>1.1726937851290462</v>
      </c>
      <c r="D298">
        <f t="shared" si="32"/>
        <v>-0.60547370978048032</v>
      </c>
      <c r="E298">
        <f t="shared" si="30"/>
        <v>1.6508801638995723</v>
      </c>
      <c r="F298">
        <f t="shared" si="31"/>
        <v>24.459313326972694</v>
      </c>
      <c r="G298" s="9">
        <f t="shared" si="28"/>
        <v>-0.9385720805281037</v>
      </c>
      <c r="H298">
        <f t="shared" si="29"/>
        <v>6.1427919471896297E-2</v>
      </c>
      <c r="S298" s="2"/>
      <c r="T298" s="1"/>
    </row>
    <row r="299" spans="1:20" x14ac:dyDescent="0.25">
      <c r="A299" s="2">
        <v>14.865942971485699</v>
      </c>
      <c r="B299" s="1">
        <v>0.32588889966110701</v>
      </c>
      <c r="C299">
        <f t="shared" si="27"/>
        <v>1.1741444231820328</v>
      </c>
      <c r="D299">
        <f t="shared" si="32"/>
        <v>-0.60585072113786009</v>
      </c>
      <c r="E299">
        <f t="shared" si="30"/>
        <v>1.6456354707559375</v>
      </c>
      <c r="F299">
        <f t="shared" si="31"/>
        <v>24.463923060111789</v>
      </c>
      <c r="G299" s="9">
        <f t="shared" si="28"/>
        <v>-0.9409996700534522</v>
      </c>
      <c r="H299">
        <f t="shared" si="29"/>
        <v>5.9000329946547803E-2</v>
      </c>
      <c r="S299" s="2"/>
      <c r="T299" s="1"/>
    </row>
    <row r="300" spans="1:20" x14ac:dyDescent="0.25">
      <c r="A300" s="2">
        <v>14.915962981490701</v>
      </c>
      <c r="B300" s="1">
        <v>0.32501239334758603</v>
      </c>
      <c r="C300">
        <f t="shared" si="27"/>
        <v>1.1755902748935418</v>
      </c>
      <c r="D300">
        <f t="shared" si="32"/>
        <v>-0.60622144480237738</v>
      </c>
      <c r="E300">
        <f t="shared" si="30"/>
        <v>1.6404115958180425</v>
      </c>
      <c r="F300">
        <f t="shared" si="31"/>
        <v>24.468318637630009</v>
      </c>
      <c r="G300" s="9">
        <f t="shared" si="28"/>
        <v>-0.94342595379125371</v>
      </c>
      <c r="H300">
        <f t="shared" si="29"/>
        <v>5.6574046208746287E-2</v>
      </c>
      <c r="S300" s="2"/>
      <c r="T300" s="1"/>
    </row>
    <row r="301" spans="1:20" x14ac:dyDescent="0.25">
      <c r="A301" s="2">
        <v>14.9659829914957</v>
      </c>
      <c r="B301" s="1">
        <v>0.32413824447341999</v>
      </c>
      <c r="C301">
        <f t="shared" si="27"/>
        <v>1.1770313714624432</v>
      </c>
      <c r="D301">
        <f t="shared" si="32"/>
        <v>-0.60658591036162457</v>
      </c>
      <c r="E301">
        <f t="shared" si="30"/>
        <v>1.6352084258437665</v>
      </c>
      <c r="F301">
        <f t="shared" si="31"/>
        <v>24.472501488728266</v>
      </c>
      <c r="G301" s="9">
        <f t="shared" si="28"/>
        <v>-0.94585095227898364</v>
      </c>
      <c r="H301">
        <f t="shared" si="29"/>
        <v>5.4149047721016363E-2</v>
      </c>
      <c r="S301" s="2"/>
      <c r="T301" s="1"/>
    </row>
    <row r="302" spans="1:20" x14ac:dyDescent="0.25">
      <c r="A302" s="2">
        <v>15.016003001500801</v>
      </c>
      <c r="B302" s="1">
        <v>0.32326644669807397</v>
      </c>
      <c r="C302">
        <f t="shared" si="27"/>
        <v>1.1784677437863347</v>
      </c>
      <c r="D302">
        <f t="shared" si="32"/>
        <v>-0.60694414731140256</v>
      </c>
      <c r="E302">
        <f t="shared" si="30"/>
        <v>1.6300258484005057</v>
      </c>
      <c r="F302">
        <f t="shared" si="31"/>
        <v>24.476473032105883</v>
      </c>
      <c r="G302" s="9">
        <f t="shared" si="28"/>
        <v>-0.94827468588464159</v>
      </c>
      <c r="H302">
        <f t="shared" si="29"/>
        <v>5.1725314115358412E-2</v>
      </c>
      <c r="S302" s="2"/>
      <c r="T302" s="1"/>
    </row>
    <row r="303" spans="1:20" x14ac:dyDescent="0.25">
      <c r="A303" s="2">
        <v>15.0660230115058</v>
      </c>
      <c r="B303" s="1">
        <v>0.32239699369806402</v>
      </c>
      <c r="C303">
        <f t="shared" si="27"/>
        <v>1.1798994224653616</v>
      </c>
      <c r="D303">
        <f t="shared" si="32"/>
        <v>-0.60729618506360217</v>
      </c>
      <c r="E303">
        <f t="shared" si="30"/>
        <v>1.6248637518582989</v>
      </c>
      <c r="F303">
        <f t="shared" si="31"/>
        <v>24.480234676058782</v>
      </c>
      <c r="G303" s="9">
        <f t="shared" si="28"/>
        <v>-0.95069717482221949</v>
      </c>
      <c r="H303">
        <f t="shared" si="29"/>
        <v>4.9302825177780507E-2</v>
      </c>
      <c r="S303" s="2"/>
      <c r="T303" s="1"/>
    </row>
    <row r="304" spans="1:20" x14ac:dyDescent="0.25">
      <c r="A304" s="2">
        <v>15.1160430215108</v>
      </c>
      <c r="B304" s="1">
        <v>0.321529879166914</v>
      </c>
      <c r="C304">
        <f t="shared" si="27"/>
        <v>1.1813264378060035</v>
      </c>
      <c r="D304">
        <f t="shared" si="32"/>
        <v>-0.60764205292982221</v>
      </c>
      <c r="E304">
        <f t="shared" si="30"/>
        <v>1.6197220253830595</v>
      </c>
      <c r="F304">
        <f t="shared" si="31"/>
        <v>24.483787818578936</v>
      </c>
      <c r="G304" s="9">
        <f t="shared" si="28"/>
        <v>-0.95311843912559435</v>
      </c>
      <c r="H304">
        <f t="shared" si="29"/>
        <v>4.6881560874405648E-2</v>
      </c>
      <c r="S304" s="2"/>
      <c r="T304" s="1"/>
    </row>
    <row r="305" spans="1:20" x14ac:dyDescent="0.25">
      <c r="A305" s="2">
        <v>15.166063031515799</v>
      </c>
      <c r="B305" s="1">
        <v>0.32066509681511102</v>
      </c>
      <c r="C305">
        <f t="shared" si="27"/>
        <v>1.1827488198247744</v>
      </c>
      <c r="D305">
        <f t="shared" si="32"/>
        <v>-0.60798178013405324</v>
      </c>
      <c r="E305">
        <f t="shared" si="30"/>
        <v>1.6146005589298584</v>
      </c>
      <c r="F305">
        <f t="shared" si="31"/>
        <v>24.487133847450874</v>
      </c>
      <c r="G305" s="9">
        <f t="shared" si="28"/>
        <v>-0.95553849867118601</v>
      </c>
      <c r="H305">
        <f t="shared" si="29"/>
        <v>4.446150132881399E-2</v>
      </c>
      <c r="S305" s="2"/>
      <c r="T305" s="1"/>
    </row>
    <row r="306" spans="1:20" x14ac:dyDescent="0.25">
      <c r="A306" s="2">
        <v>15.2160830415208</v>
      </c>
      <c r="B306" s="1">
        <v>0.31980264037005801</v>
      </c>
      <c r="C306">
        <f t="shared" si="27"/>
        <v>1.184166598251877</v>
      </c>
      <c r="D306">
        <f t="shared" si="32"/>
        <v>-0.60831539580946059</v>
      </c>
      <c r="E306">
        <f t="shared" si="30"/>
        <v>1.6094992432362549</v>
      </c>
      <c r="F306">
        <f t="shared" si="31"/>
        <v>24.49027414034774</v>
      </c>
      <c r="G306" s="9">
        <f t="shared" si="28"/>
        <v>-0.95795737317204066</v>
      </c>
      <c r="H306">
        <f t="shared" si="29"/>
        <v>4.204262682795934E-2</v>
      </c>
      <c r="S306" s="2"/>
      <c r="T306" s="1"/>
    </row>
    <row r="307" spans="1:20" x14ac:dyDescent="0.25">
      <c r="A307" s="2">
        <v>15.2661030515258</v>
      </c>
      <c r="B307" s="1">
        <v>0.31894250357602599</v>
      </c>
      <c r="C307">
        <f t="shared" si="27"/>
        <v>1.1855798025348006</v>
      </c>
      <c r="D307">
        <f t="shared" si="32"/>
        <v>-0.60864292899863359</v>
      </c>
      <c r="E307">
        <f t="shared" si="30"/>
        <v>1.60441796981569</v>
      </c>
      <c r="F307">
        <f t="shared" si="31"/>
        <v>24.493210064926132</v>
      </c>
      <c r="G307" s="9">
        <f t="shared" si="28"/>
        <v>-0.96037508218109846</v>
      </c>
      <c r="H307">
        <f t="shared" si="29"/>
        <v>3.9624917818901539E-2</v>
      </c>
      <c r="S307" s="2"/>
      <c r="T307" s="1"/>
    </row>
    <row r="308" spans="1:20" x14ac:dyDescent="0.25">
      <c r="A308" s="2">
        <v>15.316123061530799</v>
      </c>
      <c r="B308" s="1">
        <v>0.31808468019411501</v>
      </c>
      <c r="C308">
        <f t="shared" si="27"/>
        <v>1.1869884618418614</v>
      </c>
      <c r="D308">
        <f t="shared" si="32"/>
        <v>-0.60896440864814272</v>
      </c>
      <c r="E308">
        <f t="shared" si="30"/>
        <v>1.5993566309509861</v>
      </c>
      <c r="F308">
        <f t="shared" si="31"/>
        <v>24.495942978920603</v>
      </c>
      <c r="G308" s="9">
        <f t="shared" si="28"/>
        <v>-0.96279164508332993</v>
      </c>
      <c r="H308">
        <f t="shared" si="29"/>
        <v>3.7208354916670072E-2</v>
      </c>
      <c r="S308" s="2"/>
      <c r="T308" s="1"/>
    </row>
    <row r="309" spans="1:20" x14ac:dyDescent="0.25">
      <c r="A309" s="2">
        <v>15.366143071535801</v>
      </c>
      <c r="B309" s="1">
        <v>0.31722916400220302</v>
      </c>
      <c r="C309">
        <f t="shared" si="27"/>
        <v>1.1883926050656881</v>
      </c>
      <c r="D309">
        <f t="shared" si="32"/>
        <v>-0.6092798636170601</v>
      </c>
      <c r="E309">
        <f t="shared" si="30"/>
        <v>1.5943151196878442</v>
      </c>
      <c r="F309">
        <f t="shared" si="31"/>
        <v>24.498474230236138</v>
      </c>
      <c r="G309" s="9">
        <f t="shared" si="28"/>
        <v>-0.9652070811092055</v>
      </c>
      <c r="H309">
        <f t="shared" si="29"/>
        <v>3.47929188907945E-2</v>
      </c>
      <c r="S309" s="2"/>
      <c r="T309" s="1"/>
    </row>
    <row r="310" spans="1:20" x14ac:dyDescent="0.25">
      <c r="A310" s="2">
        <v>15.4161630815408</v>
      </c>
      <c r="B310" s="1">
        <v>0.31637594879490299</v>
      </c>
      <c r="C310">
        <f t="shared" si="27"/>
        <v>1.1897922608266536</v>
      </c>
      <c r="D310">
        <f t="shared" si="32"/>
        <v>-0.60958932267138066</v>
      </c>
      <c r="E310">
        <f t="shared" si="30"/>
        <v>1.5892933298284391</v>
      </c>
      <c r="F310">
        <f t="shared" si="31"/>
        <v>24.500805157040229</v>
      </c>
      <c r="G310" s="9">
        <f t="shared" si="28"/>
        <v>-0.96762140932844143</v>
      </c>
      <c r="H310">
        <f t="shared" si="29"/>
        <v>3.2378590671558571E-2</v>
      </c>
      <c r="S310" s="2"/>
      <c r="T310" s="1"/>
    </row>
    <row r="311" spans="1:20" x14ac:dyDescent="0.25">
      <c r="A311" s="2">
        <v>15.466183091545799</v>
      </c>
      <c r="B311" s="1">
        <v>0.31552502838351998</v>
      </c>
      <c r="C311">
        <f t="shared" si="27"/>
        <v>1.1911874574762551</v>
      </c>
      <c r="D311">
        <f t="shared" si="32"/>
        <v>-0.60989281448320709</v>
      </c>
      <c r="E311">
        <f t="shared" si="30"/>
        <v>1.5842911559250836</v>
      </c>
      <c r="F311">
        <f t="shared" si="31"/>
        <v>24.502937087854079</v>
      </c>
      <c r="G311" s="9">
        <f t="shared" si="28"/>
        <v>-0.97003464864898881</v>
      </c>
      <c r="H311">
        <f t="shared" si="29"/>
        <v>2.9965351351011194E-2</v>
      </c>
      <c r="S311" s="2"/>
      <c r="T311" s="1"/>
    </row>
    <row r="312" spans="1:20" x14ac:dyDescent="0.25">
      <c r="A312" s="2">
        <v>15.516203101550801</v>
      </c>
      <c r="B312" s="1">
        <v>0.314676396596001</v>
      </c>
      <c r="C312">
        <f t="shared" si="27"/>
        <v>1.1925782231004416</v>
      </c>
      <c r="D312">
        <f t="shared" si="32"/>
        <v>-0.6101903676368009</v>
      </c>
      <c r="E312">
        <f t="shared" si="30"/>
        <v>1.5793084932739052</v>
      </c>
      <c r="F312">
        <f t="shared" si="31"/>
        <v>24.50487134164209</v>
      </c>
      <c r="G312" s="9">
        <f t="shared" si="28"/>
        <v>-0.97244681782745679</v>
      </c>
      <c r="H312">
        <f t="shared" si="29"/>
        <v>2.7553182172543211E-2</v>
      </c>
      <c r="S312" s="2"/>
      <c r="T312" s="1"/>
    </row>
    <row r="313" spans="1:20" x14ac:dyDescent="0.25">
      <c r="A313" s="2">
        <v>15.5662231115558</v>
      </c>
      <c r="B313" s="1">
        <v>0.31383004727689501</v>
      </c>
      <c r="C313">
        <f t="shared" si="27"/>
        <v>1.19396458552289</v>
      </c>
      <c r="D313">
        <f t="shared" si="32"/>
        <v>-0.6104820106212151</v>
      </c>
      <c r="E313">
        <f t="shared" si="30"/>
        <v>1.5743452379086365</v>
      </c>
      <c r="F313">
        <f t="shared" si="31"/>
        <v>24.50660922790123</v>
      </c>
      <c r="G313" s="9">
        <f t="shared" si="28"/>
        <v>-0.97485793545929333</v>
      </c>
      <c r="H313">
        <f t="shared" si="29"/>
        <v>2.5142064540706666E-2</v>
      </c>
      <c r="S313" s="2"/>
      <c r="T313" s="1"/>
    </row>
    <row r="314" spans="1:20" x14ac:dyDescent="0.25">
      <c r="A314" s="2">
        <v>15.6162431215608</v>
      </c>
      <c r="B314" s="1">
        <v>0.31298597428730601</v>
      </c>
      <c r="C314">
        <f t="shared" si="27"/>
        <v>1.1953465723082333</v>
      </c>
      <c r="D314">
        <f t="shared" si="32"/>
        <v>-0.61076777183460806</v>
      </c>
      <c r="E314">
        <f t="shared" si="30"/>
        <v>1.5694012865944305</v>
      </c>
      <c r="F314">
        <f t="shared" si="31"/>
        <v>24.508152046748943</v>
      </c>
      <c r="G314" s="9">
        <f t="shared" si="28"/>
        <v>-0.97726801998598734</v>
      </c>
      <c r="H314">
        <f t="shared" si="29"/>
        <v>2.2731980014012665E-2</v>
      </c>
      <c r="S314" s="2"/>
      <c r="T314" s="1"/>
    </row>
    <row r="315" spans="1:20" x14ac:dyDescent="0.25">
      <c r="A315" s="2">
        <v>15.666263131565801</v>
      </c>
      <c r="B315" s="1">
        <v>0.31214417150485002</v>
      </c>
      <c r="C315">
        <f t="shared" si="27"/>
        <v>1.1967242107652367</v>
      </c>
      <c r="D315">
        <f t="shared" si="32"/>
        <v>-0.61104767958280348</v>
      </c>
      <c r="E315">
        <f t="shared" si="30"/>
        <v>1.5644765368217479</v>
      </c>
      <c r="F315">
        <f t="shared" si="31"/>
        <v>24.509501089010296</v>
      </c>
      <c r="G315" s="9">
        <f t="shared" si="28"/>
        <v>-0.97967708969355016</v>
      </c>
      <c r="H315">
        <f t="shared" si="29"/>
        <v>2.0322910306449837E-2</v>
      </c>
      <c r="S315" s="2"/>
      <c r="T315" s="1"/>
    </row>
    <row r="316" spans="1:20" x14ac:dyDescent="0.25">
      <c r="A316" s="2">
        <v>15.7162831415708</v>
      </c>
      <c r="B316" s="1">
        <v>0.31130463282360799</v>
      </c>
      <c r="C316">
        <f t="shared" si="27"/>
        <v>1.1980975279499286</v>
      </c>
      <c r="D316">
        <f t="shared" si="32"/>
        <v>-0.61132176208104161</v>
      </c>
      <c r="E316">
        <f t="shared" si="30"/>
        <v>1.559570886800282</v>
      </c>
      <c r="F316">
        <f t="shared" si="31"/>
        <v>24.510657636303893</v>
      </c>
      <c r="G316" s="9">
        <f t="shared" si="28"/>
        <v>-0.98208516271729218</v>
      </c>
      <c r="H316">
        <f t="shared" si="29"/>
        <v>1.7914837282707818E-2</v>
      </c>
      <c r="S316" s="2"/>
      <c r="T316" s="1"/>
    </row>
    <row r="317" spans="1:20" x14ac:dyDescent="0.25">
      <c r="A317" s="2">
        <v>15.7663031515758</v>
      </c>
      <c r="B317" s="1">
        <v>0.310467352154085</v>
      </c>
      <c r="C317">
        <f t="shared" si="27"/>
        <v>1.1994665506686826</v>
      </c>
      <c r="D317">
        <f t="shared" si="32"/>
        <v>-0.61159004745009971</v>
      </c>
      <c r="E317">
        <f t="shared" si="30"/>
        <v>1.5546842354529744</v>
      </c>
      <c r="F317">
        <f t="shared" si="31"/>
        <v>24.511622961127443</v>
      </c>
      <c r="G317" s="9">
        <f t="shared" si="28"/>
        <v>-0.98449225703554455</v>
      </c>
      <c r="H317">
        <f t="shared" si="29"/>
        <v>1.5507742964455451E-2</v>
      </c>
      <c r="S317" s="2"/>
      <c r="T317" s="1"/>
    </row>
    <row r="318" spans="1:20" x14ac:dyDescent="0.25">
      <c r="A318" s="2">
        <v>15.816323161580801</v>
      </c>
      <c r="B318" s="1">
        <v>0.30963232342316499</v>
      </c>
      <c r="C318">
        <f t="shared" si="27"/>
        <v>1.2008313054812534</v>
      </c>
      <c r="D318">
        <f t="shared" si="32"/>
        <v>-0.61185256371952168</v>
      </c>
      <c r="E318">
        <f t="shared" si="30"/>
        <v>1.5498164824100598</v>
      </c>
      <c r="F318">
        <f t="shared" si="31"/>
        <v>24.512398326941913</v>
      </c>
      <c r="G318" s="9">
        <f t="shared" si="28"/>
        <v>-0.98689839047638372</v>
      </c>
      <c r="H318">
        <f t="shared" si="29"/>
        <v>1.3101609523616276E-2</v>
      </c>
      <c r="S318" s="2"/>
      <c r="T318" s="1"/>
    </row>
    <row r="319" spans="1:20" x14ac:dyDescent="0.25">
      <c r="A319" s="2">
        <v>15.8663431715858</v>
      </c>
      <c r="B319" s="1">
        <v>0.308799540574062</v>
      </c>
      <c r="C319">
        <f t="shared" si="27"/>
        <v>1.2021918187037666</v>
      </c>
      <c r="D319">
        <f t="shared" si="32"/>
        <v>-0.61210933883071283</v>
      </c>
      <c r="E319">
        <f t="shared" si="30"/>
        <v>1.5449675280031434</v>
      </c>
      <c r="F319">
        <f t="shared" si="31"/>
        <v>24.51298498825447</v>
      </c>
      <c r="G319" s="9">
        <f t="shared" si="28"/>
        <v>-0.98930358072306457</v>
      </c>
      <c r="H319">
        <f t="shared" si="29"/>
        <v>1.0696419276935432E-2</v>
      </c>
      <c r="S319" s="2"/>
      <c r="T319" s="1"/>
    </row>
    <row r="320" spans="1:20" x14ac:dyDescent="0.25">
      <c r="A320" s="2">
        <v>15.9163631815908</v>
      </c>
      <c r="B320" s="1">
        <v>0.30796899756628598</v>
      </c>
      <c r="C320">
        <f t="shared" si="27"/>
        <v>1.2035481164116659</v>
      </c>
      <c r="D320">
        <f t="shared" si="32"/>
        <v>-0.61236040062499986</v>
      </c>
      <c r="E320">
        <f t="shared" si="30"/>
        <v>1.5401372732594218</v>
      </c>
      <c r="F320">
        <f t="shared" si="31"/>
        <v>24.51338419070191</v>
      </c>
      <c r="G320" s="9">
        <f t="shared" si="28"/>
        <v>-0.99170784529681799</v>
      </c>
      <c r="H320">
        <f t="shared" si="29"/>
        <v>8.2921547031820086E-3</v>
      </c>
      <c r="S320" s="2"/>
      <c r="T320" s="1"/>
    </row>
    <row r="321" spans="1:20" x14ac:dyDescent="0.25">
      <c r="A321" s="2">
        <v>15.966383191595799</v>
      </c>
      <c r="B321" s="1">
        <v>0.307140688375588</v>
      </c>
      <c r="C321">
        <f t="shared" si="27"/>
        <v>1.2049002244426132</v>
      </c>
      <c r="D321">
        <f t="shared" si="32"/>
        <v>-0.61260577686063411</v>
      </c>
      <c r="E321">
        <f t="shared" si="30"/>
        <v>1.5353256198958307</v>
      </c>
      <c r="F321">
        <f t="shared" si="31"/>
        <v>24.513597171131192</v>
      </c>
      <c r="G321" s="9">
        <f t="shared" si="28"/>
        <v>-0.99411120158386723</v>
      </c>
      <c r="H321">
        <f t="shared" si="29"/>
        <v>5.8887984161327678E-3</v>
      </c>
      <c r="S321" s="2"/>
      <c r="T321" s="1"/>
    </row>
    <row r="322" spans="1:20" x14ac:dyDescent="0.25">
      <c r="A322" s="2">
        <v>16.016403201600799</v>
      </c>
      <c r="B322" s="1">
        <v>0.30631460699392599</v>
      </c>
      <c r="C322">
        <f t="shared" si="27"/>
        <v>1.2062481683993476</v>
      </c>
      <c r="D322">
        <f t="shared" si="32"/>
        <v>-0.6128454951965292</v>
      </c>
      <c r="E322">
        <f t="shared" si="30"/>
        <v>1.5305324703133738</v>
      </c>
      <c r="F322">
        <f t="shared" si="31"/>
        <v>24.513625157681101</v>
      </c>
      <c r="G322" s="9">
        <f t="shared" si="28"/>
        <v>-0.99651366681019138</v>
      </c>
      <c r="H322">
        <f t="shared" si="29"/>
        <v>3.4863331898086214E-3</v>
      </c>
      <c r="I322">
        <v>0</v>
      </c>
      <c r="J322">
        <v>0</v>
      </c>
      <c r="S322" s="2"/>
      <c r="T322" s="1"/>
    </row>
    <row r="323" spans="1:20" x14ac:dyDescent="0.25">
      <c r="A323" s="3">
        <v>16.066423211605802</v>
      </c>
      <c r="B323" s="4">
        <v>0.30549074742941501</v>
      </c>
      <c r="C323" s="5">
        <f t="shared" ref="C323:C386" si="33">LOG(0.5*A323+SQRT(0.25*A323^2+1))</f>
        <v>1.2075919736525011</v>
      </c>
      <c r="D323" s="5">
        <f t="shared" si="32"/>
        <v>-0.61307958320417144</v>
      </c>
      <c r="E323" s="5">
        <f t="shared" si="30"/>
        <v>1.5257577275914036</v>
      </c>
      <c r="F323" s="5">
        <f t="shared" si="31"/>
        <v>24.513469369861447</v>
      </c>
      <c r="G323" s="10">
        <f t="shared" si="28"/>
        <v>-0.99891525806322201</v>
      </c>
      <c r="H323" s="5">
        <f t="shared" si="29"/>
        <v>1.0847419367779887E-3</v>
      </c>
      <c r="I323">
        <v>25</v>
      </c>
      <c r="J323">
        <v>0.31</v>
      </c>
      <c r="S323" s="2"/>
      <c r="T323" s="1"/>
    </row>
    <row r="324" spans="1:20" x14ac:dyDescent="0.25">
      <c r="A324" s="2">
        <v>16.116443221610801</v>
      </c>
      <c r="B324" s="1">
        <v>0.30466910370628503</v>
      </c>
      <c r="C324">
        <f t="shared" si="33"/>
        <v>1.208931665343373</v>
      </c>
      <c r="D324">
        <f t="shared" si="32"/>
        <v>-0.61330806836253893</v>
      </c>
      <c r="E324">
        <f t="shared" si="30"/>
        <v>1.5210012954820076</v>
      </c>
      <c r="F324">
        <f t="shared" si="31"/>
        <v>24.513131018632247</v>
      </c>
      <c r="G324" s="9">
        <f t="shared" ref="G324:G387" si="34">((E324-E323)/E323)/((A324-A323)/A323)</f>
        <v>-1.0013159922822337</v>
      </c>
      <c r="H324">
        <f t="shared" ref="H324:H387" si="35">ABS(-1-G324)</f>
        <v>1.3159922822336689E-3</v>
      </c>
      <c r="S324" s="2"/>
      <c r="T324" s="1"/>
    </row>
    <row r="325" spans="1:20" x14ac:dyDescent="0.25">
      <c r="A325" s="2">
        <v>16.166463231615801</v>
      </c>
      <c r="B325" s="1">
        <v>0.30384966986484102</v>
      </c>
      <c r="C325">
        <f t="shared" si="33"/>
        <v>1.2102672683866635</v>
      </c>
      <c r="D325">
        <f t="shared" si="32"/>
        <v>-0.613530978055562</v>
      </c>
      <c r="E325">
        <f t="shared" si="30"/>
        <v>1.5162630784044531</v>
      </c>
      <c r="F325">
        <f t="shared" si="31"/>
        <v>24.512611306482178</v>
      </c>
      <c r="G325" s="9">
        <f t="shared" si="34"/>
        <v>-1.003715886257073</v>
      </c>
      <c r="H325">
        <f t="shared" si="35"/>
        <v>3.7158862570729756E-3</v>
      </c>
      <c r="S325" s="2"/>
      <c r="T325" s="1"/>
    </row>
    <row r="326" spans="1:20" x14ac:dyDescent="0.25">
      <c r="A326" s="2">
        <v>16.2164832416208</v>
      </c>
      <c r="B326" s="1">
        <v>0.30303243996141499</v>
      </c>
      <c r="C326">
        <f t="shared" si="33"/>
        <v>1.2115988074731658</v>
      </c>
      <c r="D326">
        <f t="shared" si="32"/>
        <v>-0.61374833957953112</v>
      </c>
      <c r="E326">
        <f t="shared" ref="E326:E389" si="36">(1/10^B326)*(10^(2*B326)-1)</f>
        <v>1.5115429814396379</v>
      </c>
      <c r="F326">
        <f t="shared" ref="F326:F389" si="37">A326*E326</f>
        <v>24.511911427505428</v>
      </c>
      <c r="G326" s="9">
        <f t="shared" si="34"/>
        <v>-1.0061149566393994</v>
      </c>
      <c r="H326">
        <f t="shared" si="35"/>
        <v>6.114956639399427E-3</v>
      </c>
      <c r="S326" s="2"/>
      <c r="T326" s="1"/>
    </row>
    <row r="327" spans="1:20" x14ac:dyDescent="0.25">
      <c r="A327" s="2">
        <v>16.266503251625799</v>
      </c>
      <c r="B327" s="1">
        <v>0.30221740806832498</v>
      </c>
      <c r="C327">
        <f t="shared" si="33"/>
        <v>1.2129263070724206</v>
      </c>
      <c r="D327">
        <f t="shared" si="32"/>
        <v>-0.61396018013684528</v>
      </c>
      <c r="E327">
        <f t="shared" si="36"/>
        <v>1.5068409103246323</v>
      </c>
      <c r="F327">
        <f t="shared" si="37"/>
        <v>24.511032567478409</v>
      </c>
      <c r="G327" s="9">
        <f t="shared" si="34"/>
        <v>-1.0085132199348503</v>
      </c>
      <c r="H327">
        <f t="shared" si="35"/>
        <v>8.5132199348503246E-3</v>
      </c>
      <c r="S327" s="2"/>
      <c r="T327" s="1"/>
    </row>
    <row r="328" spans="1:20" x14ac:dyDescent="0.25">
      <c r="A328" s="2">
        <v>16.316523261630799</v>
      </c>
      <c r="B328" s="1">
        <v>0.301404568273833</v>
      </c>
      <c r="C328">
        <f t="shared" si="33"/>
        <v>1.2142497914353296</v>
      </c>
      <c r="D328">
        <f t="shared" si="32"/>
        <v>-0.61416652683778128</v>
      </c>
      <c r="E328">
        <f t="shared" si="36"/>
        <v>1.5021567714472635</v>
      </c>
      <c r="F328">
        <f t="shared" si="37"/>
        <v>24.509975903935494</v>
      </c>
      <c r="G328" s="9">
        <f t="shared" si="34"/>
        <v>-1.0109106925054747</v>
      </c>
      <c r="H328">
        <f t="shared" si="35"/>
        <v>1.0910692505474717E-2</v>
      </c>
      <c r="S328" s="2"/>
      <c r="T328" s="1"/>
    </row>
    <row r="329" spans="1:20" x14ac:dyDescent="0.25">
      <c r="A329" s="2">
        <v>16.366543271635798</v>
      </c>
      <c r="B329" s="1">
        <v>0.30059391468210001</v>
      </c>
      <c r="C329">
        <f t="shared" si="33"/>
        <v>1.2155692845967334</v>
      </c>
      <c r="D329">
        <f t="shared" si="32"/>
        <v>-0.61436740670224566</v>
      </c>
      <c r="E329">
        <f t="shared" si="36"/>
        <v>1.4974904718407325</v>
      </c>
      <c r="F329">
        <f t="shared" si="37"/>
        <v>24.508742606243658</v>
      </c>
      <c r="G329" s="9">
        <f t="shared" si="34"/>
        <v>-1.0133073905746006</v>
      </c>
      <c r="H329">
        <f t="shared" si="35"/>
        <v>1.3307390574600619E-2</v>
      </c>
      <c r="S329" s="2"/>
      <c r="T329" s="1"/>
    </row>
    <row r="330" spans="1:20" x14ac:dyDescent="0.25">
      <c r="A330" s="2">
        <v>16.416563281640801</v>
      </c>
      <c r="B330" s="1">
        <v>0.299785441413146</v>
      </c>
      <c r="C330">
        <f t="shared" si="33"/>
        <v>1.2168848103779484</v>
      </c>
      <c r="D330">
        <f t="shared" si="32"/>
        <v>-0.61456284665689276</v>
      </c>
      <c r="E330">
        <f t="shared" si="36"/>
        <v>1.4928419191783113</v>
      </c>
      <c r="F330">
        <f t="shared" si="37"/>
        <v>24.50733383567685</v>
      </c>
      <c r="G330" s="9">
        <f t="shared" si="34"/>
        <v>-1.0157033302209522</v>
      </c>
      <c r="H330">
        <f t="shared" si="35"/>
        <v>1.5703330220952161E-2</v>
      </c>
      <c r="S330" s="2"/>
      <c r="T330" s="1"/>
    </row>
    <row r="331" spans="1:20" x14ac:dyDescent="0.25">
      <c r="A331" s="2">
        <v>16.466583291645801</v>
      </c>
      <c r="B331" s="1">
        <v>0.298979142602804</v>
      </c>
      <c r="C331">
        <f t="shared" si="33"/>
        <v>1.2181963923892705</v>
      </c>
      <c r="D331">
        <f t="shared" si="32"/>
        <v>-0.61475287353875918</v>
      </c>
      <c r="E331">
        <f t="shared" si="36"/>
        <v>1.4882110217680502</v>
      </c>
      <c r="F331">
        <f t="shared" si="37"/>
        <v>24.5057507454889</v>
      </c>
      <c r="G331" s="9">
        <f t="shared" si="34"/>
        <v>-1.0180985273882908</v>
      </c>
      <c r="H331">
        <f t="shared" si="35"/>
        <v>1.8098527388290764E-2</v>
      </c>
      <c r="S331" s="2"/>
      <c r="T331" s="1"/>
    </row>
    <row r="332" spans="1:20" x14ac:dyDescent="0.25">
      <c r="A332" s="2">
        <v>16.5166033016508</v>
      </c>
      <c r="B332" s="1">
        <v>0.29817501240268102</v>
      </c>
      <c r="C332">
        <f t="shared" si="33"/>
        <v>1.2195040540324404</v>
      </c>
      <c r="D332">
        <f t="shared" si="32"/>
        <v>-0.61493751409091557</v>
      </c>
      <c r="E332">
        <f t="shared" si="36"/>
        <v>1.4835976885475726</v>
      </c>
      <c r="F332">
        <f t="shared" si="37"/>
        <v>24.503994480986332</v>
      </c>
      <c r="G332" s="9">
        <f t="shared" si="34"/>
        <v>-1.0204929978770596</v>
      </c>
      <c r="H332">
        <f t="shared" si="35"/>
        <v>2.0492997877059604E-2</v>
      </c>
      <c r="S332" s="2"/>
      <c r="T332" s="1"/>
    </row>
    <row r="333" spans="1:20" x14ac:dyDescent="0.25">
      <c r="A333" s="2">
        <v>16.5666233116558</v>
      </c>
      <c r="B333" s="1">
        <v>0.29737304498011202</v>
      </c>
      <c r="C333">
        <f t="shared" si="33"/>
        <v>1.2208078185030733</v>
      </c>
      <c r="D333">
        <f t="shared" si="32"/>
        <v>-0.61511679496812566</v>
      </c>
      <c r="E333">
        <f t="shared" si="36"/>
        <v>1.4790018290788829</v>
      </c>
      <c r="F333">
        <f t="shared" si="37"/>
        <v>24.502066179599787</v>
      </c>
      <c r="G333" s="9">
        <f t="shared" si="34"/>
        <v>-1.0228867573537155</v>
      </c>
      <c r="H333">
        <f t="shared" si="35"/>
        <v>2.2886757353715481E-2</v>
      </c>
      <c r="S333" s="2"/>
      <c r="T333" s="1"/>
    </row>
    <row r="334" spans="1:20" x14ac:dyDescent="0.25">
      <c r="A334" s="2">
        <v>16.616643321660799</v>
      </c>
      <c r="B334" s="1">
        <v>0.29657323451812001</v>
      </c>
      <c r="C334">
        <f t="shared" si="33"/>
        <v>1.2221077087930541</v>
      </c>
      <c r="D334">
        <f t="shared" si="32"/>
        <v>-0.61529074273170659</v>
      </c>
      <c r="E334">
        <f t="shared" si="36"/>
        <v>1.4744233535432487</v>
      </c>
      <c r="F334">
        <f t="shared" si="37"/>
        <v>24.499966970955143</v>
      </c>
      <c r="G334" s="9">
        <f t="shared" si="34"/>
        <v>-1.0252798213453578</v>
      </c>
      <c r="H334">
        <f t="shared" si="35"/>
        <v>2.5279821345357778E-2</v>
      </c>
      <c r="S334" s="2"/>
      <c r="T334" s="1"/>
    </row>
    <row r="335" spans="1:20" x14ac:dyDescent="0.25">
      <c r="A335" s="2">
        <v>16.666663331665799</v>
      </c>
      <c r="B335" s="1">
        <v>0.29577557521537301</v>
      </c>
      <c r="C335">
        <f t="shared" si="33"/>
        <v>1.2234037476928989</v>
      </c>
      <c r="D335">
        <f t="shared" si="32"/>
        <v>-0.61545938385219745</v>
      </c>
      <c r="E335">
        <f t="shared" si="36"/>
        <v>1.4698621727361163</v>
      </c>
      <c r="F335">
        <f t="shared" si="37"/>
        <v>24.497697976943648</v>
      </c>
      <c r="G335" s="9">
        <f t="shared" si="34"/>
        <v>-1.0276722052436444</v>
      </c>
      <c r="H335">
        <f t="shared" si="35"/>
        <v>2.7672205243644443E-2</v>
      </c>
      <c r="S335" s="2"/>
      <c r="T335" s="1"/>
    </row>
    <row r="336" spans="1:20" x14ac:dyDescent="0.25">
      <c r="A336" s="2">
        <v>16.716683341670802</v>
      </c>
      <c r="B336" s="1">
        <v>0.29498006128614401</v>
      </c>
      <c r="C336">
        <f t="shared" si="33"/>
        <v>1.2246959577940808</v>
      </c>
      <c r="D336">
        <f t="shared" si="32"/>
        <v>-0.61562274470801559</v>
      </c>
      <c r="E336">
        <f t="shared" si="36"/>
        <v>1.4653181980620869</v>
      </c>
      <c r="F336">
        <f t="shared" si="37"/>
        <v>24.495260311791565</v>
      </c>
      <c r="G336" s="9">
        <f t="shared" si="34"/>
        <v>-1.0300639243024332</v>
      </c>
      <c r="H336">
        <f t="shared" si="35"/>
        <v>3.0063924302433209E-2</v>
      </c>
      <c r="S336" s="2"/>
      <c r="T336" s="1"/>
    </row>
    <row r="337" spans="1:20" x14ac:dyDescent="0.25">
      <c r="A337" s="2">
        <v>16.766703351675801</v>
      </c>
      <c r="B337" s="1">
        <v>0.29418668696026501</v>
      </c>
      <c r="C337">
        <f t="shared" si="33"/>
        <v>1.2259843614913244</v>
      </c>
      <c r="D337">
        <f t="shared" si="32"/>
        <v>-0.61578085158894569</v>
      </c>
      <c r="E337">
        <f t="shared" si="36"/>
        <v>1.4607913415299061</v>
      </c>
      <c r="F337">
        <f t="shared" si="37"/>
        <v>24.492655082128465</v>
      </c>
      <c r="G337" s="9">
        <f t="shared" si="34"/>
        <v>-1.0324549936464098</v>
      </c>
      <c r="H337">
        <f t="shared" si="35"/>
        <v>3.2454993646409802E-2</v>
      </c>
      <c r="S337" s="2"/>
      <c r="T337" s="1"/>
    </row>
    <row r="338" spans="1:20" x14ac:dyDescent="0.25">
      <c r="A338" s="2">
        <v>16.816723361680801</v>
      </c>
      <c r="B338" s="1">
        <v>0.29339544648308802</v>
      </c>
      <c r="C338">
        <f t="shared" si="33"/>
        <v>1.2272689809848665</v>
      </c>
      <c r="D338">
        <f t="shared" si="32"/>
        <v>-0.61593373069195967</v>
      </c>
      <c r="E338">
        <f t="shared" si="36"/>
        <v>1.4562815157475384</v>
      </c>
      <c r="F338">
        <f t="shared" si="37"/>
        <v>24.489883387055556</v>
      </c>
      <c r="G338" s="9">
        <f t="shared" si="34"/>
        <v>-1.0348454282624504</v>
      </c>
      <c r="H338">
        <f t="shared" si="35"/>
        <v>3.4845428262450406E-2</v>
      </c>
      <c r="S338" s="2"/>
      <c r="T338" s="1"/>
    </row>
    <row r="339" spans="1:20" x14ac:dyDescent="0.25">
      <c r="A339" s="2">
        <v>16.8667433716858</v>
      </c>
      <c r="B339" s="1">
        <v>0.29260633411544401</v>
      </c>
      <c r="C339">
        <f t="shared" si="33"/>
        <v>1.2285498382826843</v>
      </c>
      <c r="D339">
        <f t="shared" si="32"/>
        <v>-0.6160814081228434</v>
      </c>
      <c r="E339">
        <f t="shared" si="36"/>
        <v>1.4517886339172699</v>
      </c>
      <c r="F339">
        <f t="shared" si="37"/>
        <v>24.486946318212894</v>
      </c>
      <c r="G339" s="9">
        <f t="shared" si="34"/>
        <v>-1.037235243004853</v>
      </c>
      <c r="H339">
        <f t="shared" si="35"/>
        <v>3.7235243004853036E-2</v>
      </c>
      <c r="S339" s="2"/>
      <c r="T339" s="1"/>
    </row>
    <row r="340" spans="1:20" x14ac:dyDescent="0.25">
      <c r="A340" s="2">
        <v>16.916763381690799</v>
      </c>
      <c r="B340" s="1">
        <v>0.291819344133597</v>
      </c>
      <c r="C340">
        <f t="shared" si="33"/>
        <v>1.2298269552026944</v>
      </c>
      <c r="D340">
        <f t="shared" si="32"/>
        <v>-0.61622390989917364</v>
      </c>
      <c r="E340">
        <f t="shared" si="36"/>
        <v>1.447312609830836</v>
      </c>
      <c r="F340">
        <f t="shared" si="37"/>
        <v>24.48384495984563</v>
      </c>
      <c r="G340" s="9">
        <f t="shared" si="34"/>
        <v>-1.0396244526004901</v>
      </c>
      <c r="H340">
        <f t="shared" si="35"/>
        <v>3.9624452600490079E-2</v>
      </c>
      <c r="S340" s="2"/>
      <c r="T340" s="1"/>
    </row>
    <row r="341" spans="1:20" x14ac:dyDescent="0.25">
      <c r="A341" s="2">
        <v>16.966783391695799</v>
      </c>
      <c r="B341" s="1">
        <v>0.29103447082920803</v>
      </c>
      <c r="C341">
        <f t="shared" si="33"/>
        <v>1.2311003533749165</v>
      </c>
      <c r="D341">
        <f t="shared" si="32"/>
        <v>-0.61636126194474039</v>
      </c>
      <c r="E341">
        <f t="shared" si="36"/>
        <v>1.4428533578646388</v>
      </c>
      <c r="F341">
        <f t="shared" si="37"/>
        <v>24.480580388870269</v>
      </c>
      <c r="G341" s="9">
        <f t="shared" si="34"/>
        <v>-1.0420130716393243</v>
      </c>
      <c r="H341">
        <f t="shared" si="35"/>
        <v>4.2013071639324329E-2</v>
      </c>
      <c r="S341" s="2"/>
      <c r="T341" s="1"/>
    </row>
    <row r="342" spans="1:20" x14ac:dyDescent="0.25">
      <c r="A342" s="2">
        <v>17.016803401700901</v>
      </c>
      <c r="B342" s="1">
        <v>0.290251708509291</v>
      </c>
      <c r="C342">
        <f t="shared" si="33"/>
        <v>1.2323700542436138</v>
      </c>
      <c r="D342">
        <f t="shared" si="32"/>
        <v>-0.61649349009279408</v>
      </c>
      <c r="E342">
        <f t="shared" si="36"/>
        <v>1.4384107929749703</v>
      </c>
      <c r="F342">
        <f t="shared" si="37"/>
        <v>24.477153674939768</v>
      </c>
      <c r="G342" s="9">
        <f t="shared" si="34"/>
        <v>-1.0444011145817025</v>
      </c>
      <c r="H342">
        <f t="shared" si="35"/>
        <v>4.4401114581702483E-2</v>
      </c>
      <c r="S342" s="2"/>
      <c r="T342" s="1"/>
    </row>
    <row r="343" spans="1:20" x14ac:dyDescent="0.25">
      <c r="A343" s="2">
        <v>17.066823411705901</v>
      </c>
      <c r="B343" s="1">
        <v>0.28947105149616997</v>
      </c>
      <c r="C343">
        <f t="shared" si="33"/>
        <v>1.2336360790693868</v>
      </c>
      <c r="D343">
        <f t="shared" si="32"/>
        <v>-0.61662062009280538</v>
      </c>
      <c r="E343">
        <f t="shared" si="36"/>
        <v>1.4339848306932816</v>
      </c>
      <c r="F343">
        <f t="shared" si="37"/>
        <v>24.47356588050722</v>
      </c>
      <c r="G343" s="9">
        <f t="shared" si="34"/>
        <v>-1.0467885957696588</v>
      </c>
      <c r="H343">
        <f t="shared" si="35"/>
        <v>4.678859576965877E-2</v>
      </c>
      <c r="S343" s="2"/>
      <c r="T343" s="1"/>
    </row>
    <row r="344" spans="1:20" x14ac:dyDescent="0.25">
      <c r="A344" s="2">
        <v>17.1168434217109</v>
      </c>
      <c r="B344" s="1">
        <v>0.28869249412744102</v>
      </c>
      <c r="C344">
        <f t="shared" si="33"/>
        <v>1.2348984489312662</v>
      </c>
      <c r="D344">
        <f t="shared" si="32"/>
        <v>-0.61674267759356771</v>
      </c>
      <c r="E344">
        <f t="shared" si="36"/>
        <v>1.4295753871215218</v>
      </c>
      <c r="F344">
        <f t="shared" si="37"/>
        <v>24.469818060890834</v>
      </c>
      <c r="G344" s="9">
        <f t="shared" si="34"/>
        <v>-1.049175529399726</v>
      </c>
      <c r="H344">
        <f t="shared" si="35"/>
        <v>4.9175529399726026E-2</v>
      </c>
      <c r="S344" s="2"/>
      <c r="T344" s="1"/>
    </row>
    <row r="345" spans="1:20" x14ac:dyDescent="0.25">
      <c r="A345" s="2">
        <v>17.1668634317159</v>
      </c>
      <c r="B345" s="1">
        <v>0.28791603075592997</v>
      </c>
      <c r="C345">
        <f t="shared" si="33"/>
        <v>1.2361571847287485</v>
      </c>
      <c r="D345">
        <f t="shared" si="32"/>
        <v>-0.61685968816025005</v>
      </c>
      <c r="E345">
        <f t="shared" si="36"/>
        <v>1.425182378927494</v>
      </c>
      <c r="F345">
        <f t="shared" si="37"/>
        <v>24.46591126433627</v>
      </c>
      <c r="G345" s="9">
        <f t="shared" si="34"/>
        <v>-1.051561929551329</v>
      </c>
      <c r="H345">
        <f t="shared" si="35"/>
        <v>5.1561929551328989E-2</v>
      </c>
      <c r="S345" s="2"/>
      <c r="T345" s="1"/>
    </row>
    <row r="346" spans="1:20" x14ac:dyDescent="0.25">
      <c r="A346" s="2">
        <v>17.216883441720899</v>
      </c>
      <c r="B346" s="1">
        <v>0.287141655749651</v>
      </c>
      <c r="C346">
        <f t="shared" si="33"/>
        <v>1.2374123071838175</v>
      </c>
      <c r="D346">
        <f t="shared" si="32"/>
        <v>-0.61697167726667157</v>
      </c>
      <c r="E346">
        <f t="shared" si="36"/>
        <v>1.4208057233402624</v>
      </c>
      <c r="F346">
        <f t="shared" si="37"/>
        <v>24.46184653207925</v>
      </c>
      <c r="G346" s="9">
        <f t="shared" si="34"/>
        <v>-1.0539478101749085</v>
      </c>
      <c r="H346">
        <f t="shared" si="35"/>
        <v>5.3947810174908462E-2</v>
      </c>
      <c r="S346" s="2"/>
      <c r="T346" s="1"/>
    </row>
    <row r="347" spans="1:20" x14ac:dyDescent="0.25">
      <c r="A347" s="2">
        <v>17.266903451725899</v>
      </c>
      <c r="B347" s="1">
        <v>0.28636936349176501</v>
      </c>
      <c r="C347">
        <f t="shared" si="33"/>
        <v>1.2386638368429346</v>
      </c>
      <c r="D347">
        <f t="shared" si="32"/>
        <v>-0.61707867029759611</v>
      </c>
      <c r="E347">
        <f t="shared" si="36"/>
        <v>1.4164453381455901</v>
      </c>
      <c r="F347">
        <f t="shared" si="37"/>
        <v>24.457624898407147</v>
      </c>
      <c r="G347" s="9">
        <f t="shared" si="34"/>
        <v>-1.0563331850973745</v>
      </c>
      <c r="H347">
        <f t="shared" si="35"/>
        <v>5.6333185097374505E-2</v>
      </c>
      <c r="S347" s="2"/>
      <c r="T347" s="1"/>
    </row>
    <row r="348" spans="1:20" x14ac:dyDescent="0.25">
      <c r="A348" s="2">
        <v>17.316923461730902</v>
      </c>
      <c r="B348" s="1">
        <v>0.28559914838053901</v>
      </c>
      <c r="C348">
        <f t="shared" si="33"/>
        <v>1.2399117940790023</v>
      </c>
      <c r="D348">
        <f t="shared" si="32"/>
        <v>-0.6171806925475305</v>
      </c>
      <c r="E348">
        <f t="shared" si="36"/>
        <v>1.4121011416814366</v>
      </c>
      <c r="F348">
        <f t="shared" si="37"/>
        <v>24.453247390720261</v>
      </c>
      <c r="G348" s="9">
        <f t="shared" si="34"/>
        <v>-1.0587180680184982</v>
      </c>
      <c r="H348">
        <f t="shared" si="35"/>
        <v>5.8718068018498215E-2</v>
      </c>
      <c r="S348" s="2"/>
      <c r="T348" s="1"/>
    </row>
    <row r="349" spans="1:20" x14ac:dyDescent="0.25">
      <c r="A349" s="2">
        <v>17.366943471735901</v>
      </c>
      <c r="B349" s="1">
        <v>0.28483100482931101</v>
      </c>
      <c r="C349">
        <f t="shared" si="33"/>
        <v>1.2411561990932987</v>
      </c>
      <c r="D349">
        <f t="shared" si="32"/>
        <v>-0.61727776921756994</v>
      </c>
      <c r="E349">
        <f t="shared" si="36"/>
        <v>1.4077730528335111</v>
      </c>
      <c r="F349">
        <f t="shared" si="37"/>
        <v>24.448715029592666</v>
      </c>
      <c r="G349" s="9">
        <f t="shared" si="34"/>
        <v>-1.0611024725084597</v>
      </c>
      <c r="H349">
        <f t="shared" si="35"/>
        <v>6.1102472508459682E-2</v>
      </c>
      <c r="S349" s="2"/>
      <c r="T349" s="1"/>
    </row>
    <row r="350" spans="1:20" x14ac:dyDescent="0.25">
      <c r="A350" s="2">
        <v>17.4169634817409</v>
      </c>
      <c r="B350" s="1">
        <v>0.284064927266439</v>
      </c>
      <c r="C350">
        <f t="shared" si="33"/>
        <v>1.2423970719173874</v>
      </c>
      <c r="D350">
        <f t="shared" si="32"/>
        <v>-0.61736992542698177</v>
      </c>
      <c r="E350">
        <f t="shared" si="36"/>
        <v>1.4034609910307883</v>
      </c>
      <c r="F350">
        <f t="shared" si="37"/>
        <v>24.444028828831133</v>
      </c>
      <c r="G350" s="9">
        <f t="shared" si="34"/>
        <v>-1.0634864120268601</v>
      </c>
      <c r="H350">
        <f t="shared" si="35"/>
        <v>6.3486412026860117E-2</v>
      </c>
      <c r="S350" s="2"/>
      <c r="T350" s="1"/>
    </row>
    <row r="351" spans="1:20" x14ac:dyDescent="0.25">
      <c r="A351" s="2">
        <v>17.4669834917459</v>
      </c>
      <c r="B351" s="1">
        <v>0.28330091013526998</v>
      </c>
      <c r="C351">
        <f t="shared" si="33"/>
        <v>1.2436344324149997</v>
      </c>
      <c r="D351">
        <f t="shared" si="32"/>
        <v>-0.61745718619859835</v>
      </c>
      <c r="E351">
        <f t="shared" si="36"/>
        <v>1.3991648762411724</v>
      </c>
      <c r="F351">
        <f t="shared" si="37"/>
        <v>24.439189795535253</v>
      </c>
      <c r="G351" s="9">
        <f t="shared" si="34"/>
        <v>-1.0658698998980407</v>
      </c>
      <c r="H351">
        <f t="shared" si="35"/>
        <v>6.5869899898040707E-2</v>
      </c>
      <c r="S351" s="2"/>
      <c r="T351" s="1"/>
    </row>
    <row r="352" spans="1:20" x14ac:dyDescent="0.25">
      <c r="A352" s="2">
        <v>17.517003501750899</v>
      </c>
      <c r="B352" s="1">
        <v>0.282538947894095</v>
      </c>
      <c r="C352">
        <f t="shared" si="33"/>
        <v>1.2448683002838914</v>
      </c>
      <c r="D352">
        <f t="shared" si="32"/>
        <v>-0.61753957646972768</v>
      </c>
      <c r="E352">
        <f t="shared" si="36"/>
        <v>1.3948846289671193</v>
      </c>
      <c r="F352">
        <f t="shared" si="37"/>
        <v>24.434198930155532</v>
      </c>
      <c r="G352" s="9">
        <f t="shared" si="34"/>
        <v>-1.0682529493313024</v>
      </c>
      <c r="H352">
        <f t="shared" si="35"/>
        <v>6.8252949331302437E-2</v>
      </c>
      <c r="S352" s="2"/>
      <c r="T352" s="1"/>
    </row>
    <row r="353" spans="1:20" x14ac:dyDescent="0.25">
      <c r="A353" s="2">
        <v>17.567023511755899</v>
      </c>
      <c r="B353" s="1">
        <v>0.28177903501611001</v>
      </c>
      <c r="C353">
        <f t="shared" si="33"/>
        <v>1.2460986950576745</v>
      </c>
      <c r="D353">
        <f t="shared" si="32"/>
        <v>-0.61761712108749323</v>
      </c>
      <c r="E353">
        <f t="shared" si="36"/>
        <v>1.3906201702413321</v>
      </c>
      <c r="F353">
        <f t="shared" si="37"/>
        <v>24.429057226551471</v>
      </c>
      <c r="G353" s="9">
        <f t="shared" si="34"/>
        <v>-1.0706355734135409</v>
      </c>
      <c r="H353">
        <f t="shared" si="35"/>
        <v>7.0635573413540875E-2</v>
      </c>
      <c r="S353" s="2"/>
      <c r="T353" s="1"/>
    </row>
    <row r="354" spans="1:20" x14ac:dyDescent="0.25">
      <c r="A354" s="2">
        <v>17.617043521760898</v>
      </c>
      <c r="B354" s="1">
        <v>0.28102116598937599</v>
      </c>
      <c r="C354">
        <f t="shared" si="33"/>
        <v>1.2473256361076233</v>
      </c>
      <c r="D354">
        <f t="shared" ref="D354:D417" si="38">(B354-B353)/(C354-C353)</f>
        <v>-0.61768984481010647</v>
      </c>
      <c r="E354">
        <f t="shared" si="36"/>
        <v>1.3863714216224909</v>
      </c>
      <c r="F354">
        <f t="shared" si="37"/>
        <v>24.423765672048951</v>
      </c>
      <c r="G354" s="9">
        <f t="shared" si="34"/>
        <v>-1.0730177851111384</v>
      </c>
      <c r="H354">
        <f t="shared" si="35"/>
        <v>7.3017785111138434E-2</v>
      </c>
      <c r="S354" s="2"/>
      <c r="T354" s="1"/>
    </row>
    <row r="355" spans="1:20" x14ac:dyDescent="0.25">
      <c r="A355" s="2">
        <v>17.667063531765901</v>
      </c>
      <c r="B355" s="1">
        <v>0.280265335316779</v>
      </c>
      <c r="C355">
        <f t="shared" si="33"/>
        <v>1.2485491426444559</v>
      </c>
      <c r="D355">
        <f t="shared" si="38"/>
        <v>-0.61775777230715156</v>
      </c>
      <c r="E355">
        <f t="shared" si="36"/>
        <v>1.3821383051910223</v>
      </c>
      <c r="F355">
        <f t="shared" si="37"/>
        <v>24.418325247497041</v>
      </c>
      <c r="G355" s="9">
        <f t="shared" si="34"/>
        <v>-1.075399597270424</v>
      </c>
      <c r="H355">
        <f t="shared" si="35"/>
        <v>7.5399597270424001E-2</v>
      </c>
      <c r="S355" s="2"/>
      <c r="T355" s="1"/>
    </row>
    <row r="356" spans="1:20" x14ac:dyDescent="0.25">
      <c r="A356" s="2">
        <v>17.717083541770901</v>
      </c>
      <c r="B356" s="1">
        <v>0.27951153751599001</v>
      </c>
      <c r="C356">
        <f t="shared" si="33"/>
        <v>1.2497692337200925</v>
      </c>
      <c r="D356">
        <f t="shared" si="38"/>
        <v>-0.61782092815955936</v>
      </c>
      <c r="E356">
        <f t="shared" si="36"/>
        <v>1.3779207435448986</v>
      </c>
      <c r="F356">
        <f t="shared" si="37"/>
        <v>24.412736927324044</v>
      </c>
      <c r="G356" s="9">
        <f t="shared" si="34"/>
        <v>-1.0777810226209192</v>
      </c>
      <c r="H356">
        <f t="shared" si="35"/>
        <v>7.7781022620919238E-2</v>
      </c>
      <c r="S356" s="2"/>
      <c r="T356" s="1"/>
    </row>
    <row r="357" spans="1:20" x14ac:dyDescent="0.25">
      <c r="A357" s="2">
        <v>17.7671035517759</v>
      </c>
      <c r="B357" s="1">
        <v>0.27875976711942402</v>
      </c>
      <c r="C357">
        <f t="shared" si="33"/>
        <v>1.2509859282293887</v>
      </c>
      <c r="D357">
        <f t="shared" si="38"/>
        <v>-0.61787933686070773</v>
      </c>
      <c r="E357">
        <f t="shared" si="36"/>
        <v>1.3737186597954769</v>
      </c>
      <c r="F357">
        <f t="shared" si="37"/>
        <v>24.407001679593048</v>
      </c>
      <c r="G357" s="9">
        <f t="shared" si="34"/>
        <v>-1.08016207377491</v>
      </c>
      <c r="H357">
        <f t="shared" si="35"/>
        <v>8.0162073774910025E-2</v>
      </c>
      <c r="S357" s="2"/>
      <c r="T357" s="1"/>
    </row>
    <row r="358" spans="1:20" x14ac:dyDescent="0.25">
      <c r="A358" s="2">
        <v>17.8171235617809</v>
      </c>
      <c r="B358" s="1">
        <v>0.278010018674203</v>
      </c>
      <c r="C358">
        <f t="shared" si="33"/>
        <v>1.2521992449118455</v>
      </c>
      <c r="D358">
        <f t="shared" si="38"/>
        <v>-0.61793302281384854</v>
      </c>
      <c r="E358">
        <f t="shared" si="36"/>
        <v>1.3695319775633947</v>
      </c>
      <c r="F358">
        <f t="shared" si="37"/>
        <v>24.401120466057151</v>
      </c>
      <c r="G358" s="9">
        <f t="shared" si="34"/>
        <v>-1.0825427632241764</v>
      </c>
      <c r="H358">
        <f t="shared" si="35"/>
        <v>8.2542763224176419E-2</v>
      </c>
      <c r="S358" s="2"/>
      <c r="T358" s="1"/>
    </row>
    <row r="359" spans="1:20" x14ac:dyDescent="0.25">
      <c r="A359" s="2">
        <v>17.867143571785899</v>
      </c>
      <c r="B359" s="1">
        <v>0.27726228674211301</v>
      </c>
      <c r="C359">
        <f t="shared" si="33"/>
        <v>1.253409202353297</v>
      </c>
      <c r="D359">
        <f t="shared" si="38"/>
        <v>-0.61798201033666733</v>
      </c>
      <c r="E359">
        <f t="shared" si="36"/>
        <v>1.3653606209744649</v>
      </c>
      <c r="F359">
        <f t="shared" si="37"/>
        <v>24.395094242213514</v>
      </c>
      <c r="G359" s="9">
        <f t="shared" si="34"/>
        <v>-1.0849231033499029</v>
      </c>
      <c r="H359">
        <f t="shared" si="35"/>
        <v>8.492310334990294E-2</v>
      </c>
      <c r="S359" s="2"/>
      <c r="T359" s="1"/>
    </row>
    <row r="360" spans="1:20" x14ac:dyDescent="0.25">
      <c r="A360" s="2">
        <v>17.917163581790899</v>
      </c>
      <c r="B360" s="1">
        <v>0.27651656589957002</v>
      </c>
      <c r="C360">
        <f t="shared" si="33"/>
        <v>1.2546158189875753</v>
      </c>
      <c r="D360">
        <f t="shared" si="38"/>
        <v>-0.61802632365414589</v>
      </c>
      <c r="E360">
        <f t="shared" si="36"/>
        <v>1.3612045146556637</v>
      </c>
      <c r="F360">
        <f t="shared" si="37"/>
        <v>24.388923957357814</v>
      </c>
      <c r="G360" s="9">
        <f t="shared" si="34"/>
        <v>-1.0873031064090333</v>
      </c>
      <c r="H360">
        <f t="shared" si="35"/>
        <v>8.7303106409033271E-2</v>
      </c>
      <c r="S360" s="2"/>
      <c r="T360" s="1"/>
    </row>
    <row r="361" spans="1:20" x14ac:dyDescent="0.25">
      <c r="A361" s="2">
        <v>17.967183591795902</v>
      </c>
      <c r="B361" s="1">
        <v>0.27577285073757402</v>
      </c>
      <c r="C361">
        <f t="shared" si="33"/>
        <v>1.255819113098152</v>
      </c>
      <c r="D361">
        <f t="shared" si="38"/>
        <v>-0.61806598690956249</v>
      </c>
      <c r="E361">
        <f t="shared" si="36"/>
        <v>1.3570635837310816</v>
      </c>
      <c r="F361">
        <f t="shared" si="37"/>
        <v>24.382610554636834</v>
      </c>
      <c r="G361" s="9">
        <f t="shared" si="34"/>
        <v>-1.0896827845541737</v>
      </c>
      <c r="H361">
        <f t="shared" si="35"/>
        <v>8.9682784554173667E-2</v>
      </c>
      <c r="S361" s="2"/>
      <c r="T361" s="1"/>
    </row>
    <row r="362" spans="1:20" x14ac:dyDescent="0.25">
      <c r="A362" s="2">
        <v>18.017203601800901</v>
      </c>
      <c r="B362" s="1">
        <v>0.27503113586167499</v>
      </c>
      <c r="C362">
        <f t="shared" si="33"/>
        <v>1.2570191028197584</v>
      </c>
      <c r="D362">
        <f t="shared" si="38"/>
        <v>-0.61810102415386359</v>
      </c>
      <c r="E362">
        <f t="shared" si="36"/>
        <v>1.3529377538179777</v>
      </c>
      <c r="F362">
        <f t="shared" si="37"/>
        <v>24.376154971101688</v>
      </c>
      <c r="G362" s="9">
        <f t="shared" si="34"/>
        <v>-1.0920621498169261</v>
      </c>
      <c r="H362">
        <f t="shared" si="35"/>
        <v>9.2062149816926064E-2</v>
      </c>
      <c r="S362" s="2"/>
      <c r="T362" s="1"/>
    </row>
    <row r="363" spans="1:20" x14ac:dyDescent="0.25">
      <c r="A363" s="2">
        <v>18.0672236118059</v>
      </c>
      <c r="B363" s="1">
        <v>0.27429141589193001</v>
      </c>
      <c r="C363">
        <f t="shared" si="33"/>
        <v>1.2582158061399853</v>
      </c>
      <c r="D363">
        <f t="shared" si="38"/>
        <v>-0.61813145935344371</v>
      </c>
      <c r="E363">
        <f t="shared" si="36"/>
        <v>1.3488269510228226</v>
      </c>
      <c r="F363">
        <f t="shared" si="37"/>
        <v>24.3695581377597</v>
      </c>
      <c r="G363" s="9">
        <f t="shared" si="34"/>
        <v>-1.0944412141203717</v>
      </c>
      <c r="H363">
        <f t="shared" si="35"/>
        <v>9.4441214120371653E-2</v>
      </c>
      <c r="S363" s="2"/>
      <c r="T363" s="1"/>
    </row>
    <row r="364" spans="1:20" x14ac:dyDescent="0.25">
      <c r="A364" s="2">
        <v>18.1172436218109</v>
      </c>
      <c r="B364" s="1">
        <v>0.27355368546286701</v>
      </c>
      <c r="C364">
        <f t="shared" si="33"/>
        <v>1.2594092409008584</v>
      </c>
      <c r="D364">
        <f t="shared" si="38"/>
        <v>-0.61815731638594018</v>
      </c>
      <c r="E364">
        <f t="shared" si="36"/>
        <v>1.3447311019374102</v>
      </c>
      <c r="F364">
        <f t="shared" si="37"/>
        <v>24.362820979626289</v>
      </c>
      <c r="G364" s="9">
        <f t="shared" si="34"/>
        <v>-1.0968199892717847</v>
      </c>
      <c r="H364">
        <f t="shared" si="35"/>
        <v>9.6819989271784701E-2</v>
      </c>
      <c r="S364" s="2"/>
      <c r="T364" s="1"/>
    </row>
    <row r="365" spans="1:20" x14ac:dyDescent="0.25">
      <c r="A365" s="2">
        <v>18.167263631815899</v>
      </c>
      <c r="B365" s="1">
        <v>0.27281793922344399</v>
      </c>
      <c r="C365">
        <f t="shared" si="33"/>
        <v>1.2605994248003973</v>
      </c>
      <c r="D365">
        <f t="shared" si="38"/>
        <v>-0.61817861904200433</v>
      </c>
      <c r="E365">
        <f t="shared" si="36"/>
        <v>1.3406501336349774</v>
      </c>
      <c r="F365">
        <f t="shared" si="37"/>
        <v>24.355944415775852</v>
      </c>
      <c r="G365" s="9">
        <f t="shared" si="34"/>
        <v>-1.0991984869700144</v>
      </c>
      <c r="H365">
        <f t="shared" si="35"/>
        <v>9.9198486970014432E-2</v>
      </c>
      <c r="S365" s="2"/>
      <c r="T365" s="1"/>
    </row>
    <row r="366" spans="1:20" x14ac:dyDescent="0.25">
      <c r="A366" s="2">
        <v>18.217283641820899</v>
      </c>
      <c r="B366" s="1">
        <v>0.272084171837014</v>
      </c>
      <c r="C366">
        <f t="shared" si="33"/>
        <v>1.261786375394149</v>
      </c>
      <c r="D366">
        <f t="shared" si="38"/>
        <v>-0.61819539102361376</v>
      </c>
      <c r="E366">
        <f t="shared" si="36"/>
        <v>1.3365839736663956</v>
      </c>
      <c r="F366">
        <f t="shared" si="37"/>
        <v>24.348929359392802</v>
      </c>
      <c r="G366" s="9">
        <f t="shared" si="34"/>
        <v>-1.101576718796482</v>
      </c>
      <c r="H366">
        <f t="shared" si="35"/>
        <v>0.101576718796482</v>
      </c>
      <c r="S366" s="2"/>
      <c r="T366" s="1"/>
    </row>
    <row r="367" spans="1:20" x14ac:dyDescent="0.25">
      <c r="A367" s="2">
        <v>18.267303651825902</v>
      </c>
      <c r="B367" s="1">
        <v>0.27135237798127898</v>
      </c>
      <c r="C367">
        <f t="shared" si="33"/>
        <v>1.2629701100967046</v>
      </c>
      <c r="D367">
        <f t="shared" si="38"/>
        <v>-0.61820765595121707</v>
      </c>
      <c r="E367">
        <f t="shared" si="36"/>
        <v>1.3325325500563259</v>
      </c>
      <c r="F367">
        <f t="shared" si="37"/>
        <v>24.341776717820803</v>
      </c>
      <c r="G367" s="9">
        <f t="shared" si="34"/>
        <v>-1.1039546962347129</v>
      </c>
      <c r="H367">
        <f t="shared" si="35"/>
        <v>0.10395469623471287</v>
      </c>
      <c r="S367" s="2"/>
      <c r="T367" s="1"/>
    </row>
    <row r="368" spans="1:20" x14ac:dyDescent="0.25">
      <c r="A368" s="2">
        <v>18.317323661830901</v>
      </c>
      <c r="B368" s="1">
        <v>0.27062255234825799</v>
      </c>
      <c r="C368">
        <f t="shared" si="33"/>
        <v>1.2641506461831946</v>
      </c>
      <c r="D368">
        <f t="shared" si="38"/>
        <v>-0.61821543735345974</v>
      </c>
      <c r="E368">
        <f t="shared" si="36"/>
        <v>1.3284957912994937</v>
      </c>
      <c r="F368">
        <f t="shared" si="37"/>
        <v>24.334487392612981</v>
      </c>
      <c r="G368" s="9">
        <f t="shared" si="34"/>
        <v>-1.1063324306486089</v>
      </c>
      <c r="H368">
        <f t="shared" si="35"/>
        <v>0.10633243064860887</v>
      </c>
      <c r="S368" s="2"/>
      <c r="T368" s="1"/>
    </row>
    <row r="369" spans="1:20" x14ac:dyDescent="0.25">
      <c r="A369" s="2">
        <v>18.367343671835901</v>
      </c>
      <c r="B369" s="1">
        <v>0.26989468964424701</v>
      </c>
      <c r="C369">
        <f t="shared" si="33"/>
        <v>1.265328000790765</v>
      </c>
      <c r="D369">
        <f t="shared" si="38"/>
        <v>-0.61821875867374154</v>
      </c>
      <c r="E369">
        <f t="shared" si="36"/>
        <v>1.324473626356947</v>
      </c>
      <c r="F369">
        <f t="shared" si="37"/>
        <v>24.327062279580819</v>
      </c>
      <c r="G369" s="9">
        <f t="shared" si="34"/>
        <v>-1.1087099332957264</v>
      </c>
      <c r="H369">
        <f t="shared" si="35"/>
        <v>0.10870993329572642</v>
      </c>
      <c r="S369" s="2"/>
      <c r="T369" s="1"/>
    </row>
    <row r="370" spans="1:20" x14ac:dyDescent="0.25">
      <c r="A370" s="2">
        <v>18.4173636818409</v>
      </c>
      <c r="B370" s="1">
        <v>0.26916878458978</v>
      </c>
      <c r="C370">
        <f t="shared" si="33"/>
        <v>1.2665021909200336</v>
      </c>
      <c r="D370">
        <f t="shared" si="38"/>
        <v>-0.61821764326975093</v>
      </c>
      <c r="E370">
        <f t="shared" si="36"/>
        <v>1.3204659846523545</v>
      </c>
      <c r="F370">
        <f t="shared" si="37"/>
        <v>24.319502268842559</v>
      </c>
      <c r="G370" s="9">
        <f t="shared" si="34"/>
        <v>-1.1110872153270304</v>
      </c>
      <c r="H370">
        <f t="shared" si="35"/>
        <v>0.11108721532703036</v>
      </c>
      <c r="S370" s="2"/>
      <c r="T370" s="1"/>
    </row>
    <row r="371" spans="1:20" x14ac:dyDescent="0.25">
      <c r="A371" s="2">
        <v>18.4673836918459</v>
      </c>
      <c r="B371" s="1">
        <v>0.26844483191958701</v>
      </c>
      <c r="C371">
        <f t="shared" si="33"/>
        <v>1.2676732334365273</v>
      </c>
      <c r="D371">
        <f t="shared" si="38"/>
        <v>-0.61821211441632906</v>
      </c>
      <c r="E371">
        <f t="shared" si="36"/>
        <v>1.3164727960683216</v>
      </c>
      <c r="F371">
        <f t="shared" si="37"/>
        <v>24.311808244870896</v>
      </c>
      <c r="G371" s="9">
        <f t="shared" si="34"/>
        <v>-1.1134642877916183</v>
      </c>
      <c r="H371">
        <f t="shared" si="35"/>
        <v>0.11346428779161832</v>
      </c>
      <c r="S371" s="2"/>
      <c r="T371" s="1"/>
    </row>
    <row r="372" spans="1:20" x14ac:dyDescent="0.25">
      <c r="A372" s="2">
        <v>18.517403701850899</v>
      </c>
      <c r="B372" s="1">
        <v>0.26772282638256401</v>
      </c>
      <c r="C372">
        <f t="shared" si="33"/>
        <v>1.2688411450721016</v>
      </c>
      <c r="D372">
        <f t="shared" si="38"/>
        <v>-0.61820219529535314</v>
      </c>
      <c r="E372">
        <f t="shared" si="36"/>
        <v>1.3124939909427984</v>
      </c>
      <c r="F372">
        <f t="shared" si="37"/>
        <v>24.303981086541235</v>
      </c>
      <c r="G372" s="9">
        <f t="shared" si="34"/>
        <v>-1.1158411616207564</v>
      </c>
      <c r="H372">
        <f t="shared" si="35"/>
        <v>0.11584116162075642</v>
      </c>
      <c r="S372" s="2"/>
      <c r="T372" s="1"/>
    </row>
    <row r="373" spans="1:20" x14ac:dyDescent="0.25">
      <c r="A373" s="2">
        <v>18.567423711855898</v>
      </c>
      <c r="B373" s="1">
        <v>0.26700276274172802</v>
      </c>
      <c r="C373">
        <f t="shared" si="33"/>
        <v>1.2700059424263406</v>
      </c>
      <c r="D373">
        <f t="shared" si="38"/>
        <v>-0.61818790900878695</v>
      </c>
      <c r="E373">
        <f t="shared" si="36"/>
        <v>1.3085295000654438</v>
      </c>
      <c r="F373">
        <f t="shared" si="37"/>
        <v>24.296021667178064</v>
      </c>
      <c r="G373" s="9">
        <f t="shared" si="34"/>
        <v>-1.118217847650125</v>
      </c>
      <c r="H373">
        <f t="shared" si="35"/>
        <v>0.118217847650125</v>
      </c>
      <c r="S373" s="2"/>
      <c r="T373" s="1"/>
    </row>
    <row r="374" spans="1:20" x14ac:dyDescent="0.25">
      <c r="A374" s="2">
        <v>18.617443721860901</v>
      </c>
      <c r="B374" s="1">
        <v>0.26628463577418199</v>
      </c>
      <c r="C374">
        <f t="shared" si="33"/>
        <v>1.2711676419679385</v>
      </c>
      <c r="D374">
        <f t="shared" si="38"/>
        <v>-0.61816927857114057</v>
      </c>
      <c r="E374">
        <f t="shared" si="36"/>
        <v>1.3045792546740729</v>
      </c>
      <c r="F374">
        <f t="shared" si="37"/>
        <v>24.287930854601793</v>
      </c>
      <c r="G374" s="9">
        <f t="shared" si="34"/>
        <v>-1.1205943566058605</v>
      </c>
      <c r="H374">
        <f t="shared" si="35"/>
        <v>0.12059435660586049</v>
      </c>
      <c r="S374" s="2"/>
      <c r="T374" s="1"/>
    </row>
    <row r="375" spans="1:20" x14ac:dyDescent="0.25">
      <c r="A375" s="2">
        <v>18.667463731865901</v>
      </c>
      <c r="B375" s="1">
        <v>0.26556844027107501</v>
      </c>
      <c r="C375">
        <f t="shared" si="33"/>
        <v>1.2723262600360645</v>
      </c>
      <c r="D375">
        <f t="shared" si="38"/>
        <v>-0.61814632691287019</v>
      </c>
      <c r="E375">
        <f t="shared" si="36"/>
        <v>1.3006431864511083</v>
      </c>
      <c r="F375">
        <f t="shared" si="37"/>
        <v>24.279709511174563</v>
      </c>
      <c r="G375" s="9">
        <f t="shared" si="34"/>
        <v>-1.122970699113677</v>
      </c>
      <c r="H375">
        <f t="shared" si="35"/>
        <v>0.12297069911367697</v>
      </c>
      <c r="S375" s="2"/>
      <c r="T375" s="1"/>
    </row>
    <row r="376" spans="1:20" x14ac:dyDescent="0.25">
      <c r="A376" s="2">
        <v>18.7174837418709</v>
      </c>
      <c r="B376" s="1">
        <v>0.26485417103756798</v>
      </c>
      <c r="C376">
        <f t="shared" si="33"/>
        <v>1.2734818128417098</v>
      </c>
      <c r="D376">
        <f t="shared" si="38"/>
        <v>-0.61811907687609191</v>
      </c>
      <c r="E376">
        <f t="shared" si="36"/>
        <v>1.2967212275200921</v>
      </c>
      <c r="F376">
        <f t="shared" si="37"/>
        <v>24.271358493846201</v>
      </c>
      <c r="G376" s="9">
        <f t="shared" si="34"/>
        <v>-1.1253468856904389</v>
      </c>
      <c r="H376">
        <f t="shared" si="35"/>
        <v>0.12534688569043895</v>
      </c>
      <c r="S376" s="2"/>
      <c r="T376" s="1"/>
    </row>
    <row r="377" spans="1:20" x14ac:dyDescent="0.25">
      <c r="A377" s="2">
        <v>18.7675037518759</v>
      </c>
      <c r="B377" s="1">
        <v>0.26414182289279198</v>
      </c>
      <c r="C377">
        <f t="shared" si="33"/>
        <v>1.2746343164690155</v>
      </c>
      <c r="D377">
        <f t="shared" si="38"/>
        <v>-0.61808755122213777</v>
      </c>
      <c r="E377">
        <f t="shared" si="36"/>
        <v>1.2928133104421915</v>
      </c>
      <c r="F377">
        <f t="shared" si="37"/>
        <v>24.262878654198932</v>
      </c>
      <c r="G377" s="9">
        <f t="shared" si="34"/>
        <v>-1.1277229267562099</v>
      </c>
      <c r="H377">
        <f t="shared" si="35"/>
        <v>0.12772292675620989</v>
      </c>
      <c r="S377" s="2"/>
      <c r="T377" s="1"/>
    </row>
    <row r="378" spans="1:20" x14ac:dyDescent="0.25">
      <c r="A378" s="2">
        <v>18.817523761880899</v>
      </c>
      <c r="B378" s="1">
        <v>0.26343139066981203</v>
      </c>
      <c r="C378">
        <f t="shared" si="33"/>
        <v>1.2757837868765864</v>
      </c>
      <c r="D378">
        <f t="shared" si="38"/>
        <v>-0.61805177262564048</v>
      </c>
      <c r="E378">
        <f t="shared" si="36"/>
        <v>1.2889193682127613</v>
      </c>
      <c r="F378">
        <f t="shared" si="37"/>
        <v>24.254270838492154</v>
      </c>
      <c r="G378" s="9">
        <f t="shared" si="34"/>
        <v>-1.1300988326273007</v>
      </c>
      <c r="H378">
        <f t="shared" si="35"/>
        <v>0.13009883262730071</v>
      </c>
      <c r="S378" s="2"/>
      <c r="T378" s="1"/>
    </row>
    <row r="379" spans="1:20" x14ac:dyDescent="0.25">
      <c r="A379" s="2">
        <v>18.867543771885899</v>
      </c>
      <c r="B379" s="1">
        <v>0.26272286921559301</v>
      </c>
      <c r="C379">
        <f t="shared" si="33"/>
        <v>1.2769302398987852</v>
      </c>
      <c r="D379">
        <f t="shared" si="38"/>
        <v>-0.61801176367451094</v>
      </c>
      <c r="E379">
        <f t="shared" si="36"/>
        <v>1.2850393342579483</v>
      </c>
      <c r="F379">
        <f t="shared" si="37"/>
        <v>24.245535887706954</v>
      </c>
      <c r="G379" s="9">
        <f t="shared" si="34"/>
        <v>-1.1324746135136479</v>
      </c>
      <c r="H379">
        <f t="shared" si="35"/>
        <v>0.13247461351364787</v>
      </c>
      <c r="S379" s="2"/>
      <c r="T379" s="1"/>
    </row>
    <row r="380" spans="1:20" x14ac:dyDescent="0.25">
      <c r="A380" s="2">
        <v>18.917563781890902</v>
      </c>
      <c r="B380" s="1">
        <v>0.26201625339095702</v>
      </c>
      <c r="C380">
        <f t="shared" si="33"/>
        <v>1.2780736912470116</v>
      </c>
      <c r="D380">
        <f t="shared" si="38"/>
        <v>-0.61796754687637478</v>
      </c>
      <c r="E380">
        <f t="shared" si="36"/>
        <v>1.2811731424312796</v>
      </c>
      <c r="F380">
        <f t="shared" si="37"/>
        <v>24.236674637589328</v>
      </c>
      <c r="G380" s="9">
        <f t="shared" si="34"/>
        <v>-1.1348502795326909</v>
      </c>
      <c r="H380">
        <f t="shared" si="35"/>
        <v>0.13485027953269091</v>
      </c>
      <c r="S380" s="2"/>
      <c r="T380" s="1"/>
    </row>
    <row r="381" spans="1:20" x14ac:dyDescent="0.25">
      <c r="A381" s="2">
        <v>18.967583791896001</v>
      </c>
      <c r="B381" s="1">
        <v>0.26131153807054902</v>
      </c>
      <c r="C381">
        <f t="shared" si="33"/>
        <v>1.2792141565109678</v>
      </c>
      <c r="D381">
        <f t="shared" si="38"/>
        <v>-0.61791914465102371</v>
      </c>
      <c r="E381">
        <f t="shared" si="36"/>
        <v>1.2773207270103257</v>
      </c>
      <c r="F381">
        <f t="shared" si="37"/>
        <v>24.227687918693871</v>
      </c>
      <c r="G381" s="9">
        <f t="shared" si="34"/>
        <v>-1.1372258406954696</v>
      </c>
      <c r="H381">
        <f t="shared" si="35"/>
        <v>0.13722584069546961</v>
      </c>
      <c r="S381" s="2"/>
      <c r="T381" s="1"/>
    </row>
    <row r="382" spans="1:20" x14ac:dyDescent="0.25">
      <c r="A382" s="2">
        <v>19.017603801901</v>
      </c>
      <c r="B382" s="1">
        <v>0.26060871814279801</v>
      </c>
      <c r="C382">
        <f t="shared" si="33"/>
        <v>1.2803516511598945</v>
      </c>
      <c r="D382">
        <f t="shared" si="38"/>
        <v>-0.61786657934100575</v>
      </c>
      <c r="E382">
        <f t="shared" si="36"/>
        <v>1.2734820226933659</v>
      </c>
      <c r="F382">
        <f t="shared" si="37"/>
        <v>24.21857655642593</v>
      </c>
      <c r="G382" s="9">
        <f t="shared" si="34"/>
        <v>-1.1396013069256736</v>
      </c>
      <c r="H382">
        <f t="shared" si="35"/>
        <v>0.13960130692567363</v>
      </c>
      <c r="S382" s="2"/>
      <c r="T382" s="1"/>
    </row>
    <row r="383" spans="1:20" x14ac:dyDescent="0.25">
      <c r="A383" s="2">
        <v>19.067623811906</v>
      </c>
      <c r="B383" s="1">
        <v>0.259907788509882</v>
      </c>
      <c r="C383">
        <f t="shared" si="33"/>
        <v>1.2814861905438162</v>
      </c>
      <c r="D383">
        <f t="shared" si="38"/>
        <v>-0.61780987319553271</v>
      </c>
      <c r="E383">
        <f t="shared" si="36"/>
        <v>1.2696569645961064</v>
      </c>
      <c r="F383">
        <f t="shared" si="37"/>
        <v>24.20934137108501</v>
      </c>
      <c r="G383" s="9">
        <f t="shared" si="34"/>
        <v>-1.1419766880313786</v>
      </c>
      <c r="H383">
        <f t="shared" si="35"/>
        <v>0.14197668803137864</v>
      </c>
      <c r="S383" s="2"/>
      <c r="T383" s="1"/>
    </row>
    <row r="384" spans="1:20" x14ac:dyDescent="0.25">
      <c r="A384" s="2">
        <v>19.117643821910999</v>
      </c>
      <c r="B384" s="1">
        <v>0.25920874408769101</v>
      </c>
      <c r="C384">
        <f t="shared" si="33"/>
        <v>1.2826177898947471</v>
      </c>
      <c r="D384">
        <f t="shared" si="38"/>
        <v>-0.61774904838531153</v>
      </c>
      <c r="E384">
        <f t="shared" si="36"/>
        <v>1.2658454882484136</v>
      </c>
      <c r="F384">
        <f t="shared" si="37"/>
        <v>24.199983177906198</v>
      </c>
      <c r="G384" s="9">
        <f t="shared" si="34"/>
        <v>-1.1443519937325766</v>
      </c>
      <c r="H384">
        <f t="shared" si="35"/>
        <v>0.14435199373257657</v>
      </c>
      <c r="S384" s="2"/>
      <c r="T384" s="1"/>
    </row>
    <row r="385" spans="1:20" x14ac:dyDescent="0.25">
      <c r="A385" s="2">
        <v>19.167663831915998</v>
      </c>
      <c r="B385" s="1">
        <v>0.25851157980578598</v>
      </c>
      <c r="C385">
        <f t="shared" si="33"/>
        <v>1.283746464327892</v>
      </c>
      <c r="D385">
        <f t="shared" si="38"/>
        <v>-0.61768412700061726</v>
      </c>
      <c r="E385">
        <f t="shared" si="36"/>
        <v>1.2620475295910543</v>
      </c>
      <c r="F385">
        <f t="shared" si="37"/>
        <v>24.190502787101387</v>
      </c>
      <c r="G385" s="9">
        <f t="shared" si="34"/>
        <v>-1.1467272336565641</v>
      </c>
      <c r="H385">
        <f t="shared" si="35"/>
        <v>0.14672723365656415</v>
      </c>
      <c r="S385" s="2"/>
      <c r="T385" s="1"/>
    </row>
    <row r="386" spans="1:20" x14ac:dyDescent="0.25">
      <c r="A386" s="2">
        <v>19.217683841921001</v>
      </c>
      <c r="B386" s="1">
        <v>0.25781629060737099</v>
      </c>
      <c r="C386">
        <f t="shared" si="33"/>
        <v>1.2848722288428327</v>
      </c>
      <c r="D386">
        <f t="shared" si="38"/>
        <v>-0.61761513103972754</v>
      </c>
      <c r="E386">
        <f t="shared" si="36"/>
        <v>1.2582630249725362</v>
      </c>
      <c r="F386">
        <f t="shared" si="37"/>
        <v>24.180901003901351</v>
      </c>
      <c r="G386" s="9">
        <f t="shared" si="34"/>
        <v>-1.1491024173197291</v>
      </c>
      <c r="H386">
        <f t="shared" si="35"/>
        <v>0.14910241731972906</v>
      </c>
      <c r="S386" s="2"/>
      <c r="T386" s="1"/>
    </row>
    <row r="387" spans="1:20" x14ac:dyDescent="0.25">
      <c r="A387" s="2">
        <v>19.267703851926001</v>
      </c>
      <c r="B387" s="1">
        <v>0.25712287144924401</v>
      </c>
      <c r="C387">
        <f t="shared" ref="C387:C450" si="39">LOG(0.5*A387+SQRT(0.25*A387^2+1))</f>
        <v>1.2859950983246953</v>
      </c>
      <c r="D387">
        <f t="shared" si="38"/>
        <v>-0.61754208243042208</v>
      </c>
      <c r="E387">
        <f t="shared" si="36"/>
        <v>1.2544919111458588</v>
      </c>
      <c r="F387">
        <f t="shared" si="37"/>
        <v>24.171178628595072</v>
      </c>
      <c r="G387" s="9">
        <f t="shared" si="34"/>
        <v>-1.1514775541639151</v>
      </c>
      <c r="H387">
        <f t="shared" si="35"/>
        <v>0.15147755416391506</v>
      </c>
      <c r="S387" s="2"/>
      <c r="T387" s="1"/>
    </row>
    <row r="388" spans="1:20" x14ac:dyDescent="0.25">
      <c r="A388" s="2">
        <v>19.317723861931</v>
      </c>
      <c r="B388" s="1">
        <v>0.25643131730177099</v>
      </c>
      <c r="C388">
        <f t="shared" si="39"/>
        <v>1.2871150875453075</v>
      </c>
      <c r="D388">
        <f t="shared" si="38"/>
        <v>-0.61746500300691753</v>
      </c>
      <c r="E388">
        <f t="shared" si="36"/>
        <v>1.250734125265422</v>
      </c>
      <c r="F388">
        <f t="shared" si="37"/>
        <v>24.161336456571242</v>
      </c>
      <c r="G388" s="9">
        <f t="shared" ref="G388:G451" si="40">((E388-E387)/E387)/((A388-A387)/A387)</f>
        <v>-1.1538526535170996</v>
      </c>
      <c r="H388">
        <f t="shared" ref="H388:H451" si="41">ABS(-1-G388)</f>
        <v>0.15385265351709965</v>
      </c>
      <c r="S388" s="2"/>
      <c r="T388" s="1"/>
    </row>
    <row r="389" spans="1:20" x14ac:dyDescent="0.25">
      <c r="A389" s="2">
        <v>19.367743871936</v>
      </c>
      <c r="B389" s="1">
        <v>0.25574162314884602</v>
      </c>
      <c r="C389">
        <f t="shared" si="39"/>
        <v>1.2882322111643378</v>
      </c>
      <c r="D389">
        <f t="shared" si="38"/>
        <v>-0.61738391452469388</v>
      </c>
      <c r="E389">
        <f t="shared" si="36"/>
        <v>1.2469896048838784</v>
      </c>
      <c r="F389">
        <f t="shared" si="37"/>
        <v>24.15137527835763</v>
      </c>
      <c r="G389" s="9">
        <f t="shared" si="40"/>
        <v>-1.1562277246203325</v>
      </c>
      <c r="H389">
        <f t="shared" si="41"/>
        <v>0.15622772462033252</v>
      </c>
      <c r="S389" s="2"/>
      <c r="T389" s="1"/>
    </row>
    <row r="390" spans="1:20" x14ac:dyDescent="0.25">
      <c r="A390" s="2">
        <v>19.417763881940999</v>
      </c>
      <c r="B390" s="1">
        <v>0.255053783987852</v>
      </c>
      <c r="C390">
        <f t="shared" si="39"/>
        <v>1.289346483730422</v>
      </c>
      <c r="D390">
        <f t="shared" si="38"/>
        <v>-0.61729883865958746</v>
      </c>
      <c r="E390">
        <f t="shared" ref="E390:E453" si="42">(1/10^B390)*(10^(2*B390)-1)</f>
        <v>1.2432582879490237</v>
      </c>
      <c r="F390">
        <f t="shared" ref="F390:F453" si="43">A390*E390</f>
        <v>24.141295879660355</v>
      </c>
      <c r="G390" s="9">
        <f t="shared" si="40"/>
        <v>-1.1586027766247289</v>
      </c>
      <c r="H390">
        <f t="shared" si="41"/>
        <v>0.15860277662472888</v>
      </c>
      <c r="S390" s="2"/>
      <c r="T390" s="1"/>
    </row>
    <row r="391" spans="1:20" x14ac:dyDescent="0.25">
      <c r="A391" s="2">
        <v>19.467783891945999</v>
      </c>
      <c r="B391" s="1">
        <v>0.25436779482962901</v>
      </c>
      <c r="C391">
        <f t="shared" si="39"/>
        <v>1.2904579196822763</v>
      </c>
      <c r="D391">
        <f t="shared" si="38"/>
        <v>-0.61720979700046885</v>
      </c>
      <c r="E391">
        <f t="shared" si="42"/>
        <v>1.2395401128007493</v>
      </c>
      <c r="F391">
        <f t="shared" si="43"/>
        <v>24.131099041403353</v>
      </c>
      <c r="G391" s="9">
        <f t="shared" si="40"/>
        <v>-1.1609778185815314</v>
      </c>
      <c r="H391">
        <f t="shared" si="41"/>
        <v>0.16097781858153137</v>
      </c>
      <c r="S391" s="2"/>
      <c r="T391" s="1"/>
    </row>
    <row r="392" spans="1:20" x14ac:dyDescent="0.25">
      <c r="A392" s="2">
        <v>19.517803901951002</v>
      </c>
      <c r="B392" s="1">
        <v>0.25368365069843501</v>
      </c>
      <c r="C392">
        <f t="shared" si="39"/>
        <v>1.2915665333497941</v>
      </c>
      <c r="D392">
        <f t="shared" si="38"/>
        <v>-0.6171168110580898</v>
      </c>
      <c r="E392">
        <f t="shared" si="42"/>
        <v>1.2358350181679845</v>
      </c>
      <c r="F392">
        <f t="shared" si="43"/>
        <v>24.120785539766775</v>
      </c>
      <c r="G392" s="9">
        <f t="shared" si="40"/>
        <v>-1.1633528594541207</v>
      </c>
      <c r="H392">
        <f t="shared" si="41"/>
        <v>0.1633528594541207</v>
      </c>
      <c r="S392" s="2"/>
      <c r="T392" s="1"/>
    </row>
    <row r="393" spans="1:20" x14ac:dyDescent="0.25">
      <c r="A393" s="2">
        <v>19.567823911956001</v>
      </c>
      <c r="B393" s="1">
        <v>0.25300134663190899</v>
      </c>
      <c r="C393">
        <f t="shared" si="39"/>
        <v>1.2926723389551327</v>
      </c>
      <c r="D393">
        <f t="shared" si="38"/>
        <v>-0.61701990226132331</v>
      </c>
      <c r="E393">
        <f t="shared" si="42"/>
        <v>1.2321429431656739</v>
      </c>
      <c r="F393">
        <f t="shared" si="43"/>
        <v>24.110356146225119</v>
      </c>
      <c r="G393" s="9">
        <f t="shared" si="40"/>
        <v>-1.1657279081165566</v>
      </c>
      <c r="H393">
        <f t="shared" si="41"/>
        <v>0.16572790811655658</v>
      </c>
      <c r="S393" s="2"/>
      <c r="T393" s="1"/>
    </row>
    <row r="394" spans="1:20" x14ac:dyDescent="0.25">
      <c r="A394" s="2">
        <v>19.617843921961001</v>
      </c>
      <c r="B394" s="1">
        <v>0.252320877681041</v>
      </c>
      <c r="C394">
        <f t="shared" si="39"/>
        <v>1.2937753506137837</v>
      </c>
      <c r="D394">
        <f t="shared" si="38"/>
        <v>-0.61691909195248484</v>
      </c>
      <c r="E394">
        <f t="shared" si="42"/>
        <v>1.2284638272918207</v>
      </c>
      <c r="F394">
        <f t="shared" si="43"/>
        <v>24.099811627585794</v>
      </c>
      <c r="G394" s="9">
        <f t="shared" si="40"/>
        <v>-1.1681029733408284</v>
      </c>
      <c r="H394">
        <f t="shared" si="41"/>
        <v>0.16810297334082835</v>
      </c>
      <c r="S394" s="2"/>
      <c r="T394" s="1"/>
    </row>
    <row r="395" spans="1:20" x14ac:dyDescent="0.25">
      <c r="A395" s="2">
        <v>19.667863931966</v>
      </c>
      <c r="B395" s="1">
        <v>0.25164223891012599</v>
      </c>
      <c r="C395">
        <f t="shared" si="39"/>
        <v>1.2948755823356317</v>
      </c>
      <c r="D395">
        <f t="shared" si="38"/>
        <v>-0.61681440140183774</v>
      </c>
      <c r="E395">
        <f t="shared" si="42"/>
        <v>1.224797610424466</v>
      </c>
      <c r="F395">
        <f t="shared" si="43"/>
        <v>24.089152746025498</v>
      </c>
      <c r="G395" s="9">
        <f t="shared" si="40"/>
        <v>-1.1704780638269019</v>
      </c>
      <c r="H395">
        <f t="shared" si="41"/>
        <v>0.17047806382690189</v>
      </c>
      <c r="S395" s="2"/>
      <c r="T395" s="1"/>
    </row>
    <row r="396" spans="1:20" x14ac:dyDescent="0.25">
      <c r="A396" s="2">
        <v>19.717883941970999</v>
      </c>
      <c r="B396" s="1">
        <v>0.25096542539673999</v>
      </c>
      <c r="C396">
        <f t="shared" si="39"/>
        <v>1.295973048025999</v>
      </c>
      <c r="D396">
        <f t="shared" si="38"/>
        <v>-0.61670585178794346</v>
      </c>
      <c r="E396">
        <f t="shared" si="42"/>
        <v>1.2211442328188165</v>
      </c>
      <c r="F396">
        <f t="shared" si="43"/>
        <v>24.078380259128636</v>
      </c>
      <c r="G396" s="9">
        <f t="shared" si="40"/>
        <v>-1.1728531881640551</v>
      </c>
      <c r="H396">
        <f t="shared" si="41"/>
        <v>0.17285318816405515</v>
      </c>
      <c r="S396" s="2"/>
      <c r="T396" s="1"/>
    </row>
    <row r="397" spans="1:20" x14ac:dyDescent="0.25">
      <c r="A397" s="2">
        <v>19.767903951975999</v>
      </c>
      <c r="B397" s="1">
        <v>0.250290432231694</v>
      </c>
      <c r="C397">
        <f t="shared" si="39"/>
        <v>1.297067761486679</v>
      </c>
      <c r="D397">
        <f t="shared" si="38"/>
        <v>-0.61659346421728856</v>
      </c>
      <c r="E397">
        <f t="shared" si="42"/>
        <v>1.2175036351042734</v>
      </c>
      <c r="F397">
        <f t="shared" si="43"/>
        <v>24.067494919922911</v>
      </c>
      <c r="G397" s="9">
        <f t="shared" si="40"/>
        <v>-1.1752283548711233</v>
      </c>
      <c r="H397">
        <f t="shared" si="41"/>
        <v>0.17522835487112332</v>
      </c>
      <c r="S397" s="2"/>
      <c r="T397" s="1"/>
    </row>
    <row r="398" spans="1:20" x14ac:dyDescent="0.25">
      <c r="A398" s="2">
        <v>19.817923961980998</v>
      </c>
      <c r="B398" s="1">
        <v>0.24961725451900299</v>
      </c>
      <c r="C398">
        <f t="shared" si="39"/>
        <v>1.2981597364169544</v>
      </c>
      <c r="D398">
        <f t="shared" si="38"/>
        <v>-0.61647725971260703</v>
      </c>
      <c r="E398">
        <f t="shared" si="42"/>
        <v>1.2138757582815731</v>
      </c>
      <c r="F398">
        <f t="shared" si="43"/>
        <v>24.056497476916242</v>
      </c>
      <c r="G398" s="9">
        <f t="shared" si="40"/>
        <v>-1.1776035723698444</v>
      </c>
      <c r="H398">
        <f t="shared" si="41"/>
        <v>0.17760357236984436</v>
      </c>
      <c r="S398" s="2"/>
      <c r="T398" s="1"/>
    </row>
    <row r="399" spans="1:20" x14ac:dyDescent="0.25">
      <c r="A399" s="2">
        <v>19.867943971986001</v>
      </c>
      <c r="B399" s="1">
        <v>0.24894588737585399</v>
      </c>
      <c r="C399">
        <f t="shared" si="39"/>
        <v>1.2992489864146062</v>
      </c>
      <c r="D399">
        <f t="shared" si="38"/>
        <v>-0.61635725921168083</v>
      </c>
      <c r="E399">
        <f t="shared" si="42"/>
        <v>1.2102605437199416</v>
      </c>
      <c r="F399">
        <f t="shared" si="43"/>
        <v>24.045388674133115</v>
      </c>
      <c r="G399" s="9">
        <f t="shared" si="40"/>
        <v>-1.1799788489886338</v>
      </c>
      <c r="H399">
        <f t="shared" si="41"/>
        <v>0.17997884898863381</v>
      </c>
      <c r="S399" s="2"/>
      <c r="T399" s="1"/>
    </row>
    <row r="400" spans="1:20" x14ac:dyDescent="0.25">
      <c r="A400" s="2">
        <v>19.917963981991001</v>
      </c>
      <c r="B400" s="1">
        <v>0.24827632593256099</v>
      </c>
      <c r="C400">
        <f t="shared" si="39"/>
        <v>1.3003355249769075</v>
      </c>
      <c r="D400">
        <f t="shared" si="38"/>
        <v>-0.61623348358187524</v>
      </c>
      <c r="E400">
        <f t="shared" si="42"/>
        <v>1.2066579331542053</v>
      </c>
      <c r="F400">
        <f t="shared" si="43"/>
        <v>24.034169251149166</v>
      </c>
      <c r="G400" s="9">
        <f t="shared" si="40"/>
        <v>-1.1823541929860719</v>
      </c>
      <c r="H400">
        <f t="shared" si="41"/>
        <v>0.18235419298607192</v>
      </c>
      <c r="S400" s="2"/>
      <c r="T400" s="1"/>
    </row>
    <row r="401" spans="1:20" x14ac:dyDescent="0.25">
      <c r="A401" s="2">
        <v>19.967983991996</v>
      </c>
      <c r="B401" s="1">
        <v>0.247608565332541</v>
      </c>
      <c r="C401">
        <f t="shared" si="39"/>
        <v>1.3014193655016073</v>
      </c>
      <c r="D401">
        <f t="shared" si="38"/>
        <v>-0.61610595359954723</v>
      </c>
      <c r="E401">
        <f t="shared" si="42"/>
        <v>1.2030678686820413</v>
      </c>
      <c r="F401">
        <f t="shared" si="43"/>
        <v>24.022839943127746</v>
      </c>
      <c r="G401" s="9">
        <f t="shared" si="40"/>
        <v>-1.1847296125133362</v>
      </c>
      <c r="H401">
        <f t="shared" si="41"/>
        <v>0.18472961251333619</v>
      </c>
      <c r="S401" s="2"/>
      <c r="T401" s="1"/>
    </row>
    <row r="402" spans="1:20" x14ac:dyDescent="0.25">
      <c r="A402" s="2">
        <v>20.018004002001</v>
      </c>
      <c r="B402" s="1">
        <v>0.24694260073226901</v>
      </c>
      <c r="C402">
        <f t="shared" si="39"/>
        <v>1.3025005212879002</v>
      </c>
      <c r="D402">
        <f t="shared" si="38"/>
        <v>-0.61597468997089821</v>
      </c>
      <c r="E402">
        <f t="shared" si="42"/>
        <v>1.1994902927611351</v>
      </c>
      <c r="F402">
        <f t="shared" si="43"/>
        <v>24.011401480853753</v>
      </c>
      <c r="G402" s="9">
        <f t="shared" si="40"/>
        <v>-1.1871051156537964</v>
      </c>
      <c r="H402">
        <f t="shared" si="41"/>
        <v>0.18710511565379639</v>
      </c>
      <c r="S402" s="2"/>
      <c r="T402" s="1"/>
    </row>
    <row r="403" spans="1:20" x14ac:dyDescent="0.25">
      <c r="A403" s="2">
        <v>20.068024012005999</v>
      </c>
      <c r="B403" s="1">
        <v>0.24627842730124999</v>
      </c>
      <c r="C403">
        <f t="shared" si="39"/>
        <v>1.3035790055373879</v>
      </c>
      <c r="D403">
        <f t="shared" si="38"/>
        <v>-0.61583971331475384</v>
      </c>
      <c r="E403">
        <f t="shared" si="42"/>
        <v>1.1959251482064546</v>
      </c>
      <c r="F403">
        <f t="shared" si="43"/>
        <v>23.999854590768965</v>
      </c>
      <c r="G403" s="9">
        <f t="shared" si="40"/>
        <v>-1.1894807103930898</v>
      </c>
      <c r="H403">
        <f t="shared" si="41"/>
        <v>0.18948071039308978</v>
      </c>
      <c r="S403" s="2"/>
      <c r="T403" s="1"/>
    </row>
    <row r="404" spans="1:20" x14ac:dyDescent="0.25">
      <c r="A404" s="2">
        <v>20.118044022010999</v>
      </c>
      <c r="B404" s="1">
        <v>0.245616040221978</v>
      </c>
      <c r="C404">
        <f t="shared" si="39"/>
        <v>1.3046548313550244</v>
      </c>
      <c r="D404">
        <f t="shared" si="38"/>
        <v>-0.61570104417761851</v>
      </c>
      <c r="E404">
        <f t="shared" si="42"/>
        <v>1.1923723781874787</v>
      </c>
      <c r="F404">
        <f t="shared" si="43"/>
        <v>23.988199995005644</v>
      </c>
      <c r="G404" s="9">
        <f t="shared" si="40"/>
        <v>-1.1918564046427536</v>
      </c>
      <c r="H404">
        <f t="shared" si="41"/>
        <v>0.19185640464275355</v>
      </c>
      <c r="S404" s="2"/>
      <c r="T404" s="1"/>
    </row>
    <row r="405" spans="1:20" x14ac:dyDescent="0.25">
      <c r="A405" s="2">
        <v>20.168064032016002</v>
      </c>
      <c r="B405" s="1">
        <v>0.24495543468990699</v>
      </c>
      <c r="C405">
        <f t="shared" si="39"/>
        <v>1.3057280117500538</v>
      </c>
      <c r="D405">
        <f t="shared" si="38"/>
        <v>-0.61555870302016857</v>
      </c>
      <c r="E405">
        <f t="shared" si="42"/>
        <v>1.1888319262255134</v>
      </c>
      <c r="F405">
        <f t="shared" si="43"/>
        <v>23.976438411421078</v>
      </c>
      <c r="G405" s="9">
        <f t="shared" si="40"/>
        <v>-1.1942322062194286</v>
      </c>
      <c r="H405">
        <f t="shared" si="41"/>
        <v>0.1942322062194286</v>
      </c>
      <c r="S405" s="2"/>
      <c r="T405" s="1"/>
    </row>
    <row r="406" spans="1:20" x14ac:dyDescent="0.25">
      <c r="A406" s="2">
        <v>20.218084042021001</v>
      </c>
      <c r="B406" s="1">
        <v>0.24429660591341201</v>
      </c>
      <c r="C406">
        <f t="shared" si="39"/>
        <v>1.3067985596369347</v>
      </c>
      <c r="D406">
        <f t="shared" si="38"/>
        <v>-0.61541271022870925</v>
      </c>
      <c r="E406">
        <f t="shared" si="42"/>
        <v>1.1853037361909746</v>
      </c>
      <c r="F406">
        <f t="shared" si="43"/>
        <v>23.964570553630615</v>
      </c>
      <c r="G406" s="9">
        <f t="shared" si="40"/>
        <v>-1.196608122864987</v>
      </c>
      <c r="H406">
        <f t="shared" si="41"/>
        <v>0.19660812286498697</v>
      </c>
      <c r="S406" s="2"/>
      <c r="T406" s="1"/>
    </row>
    <row r="407" spans="1:20" x14ac:dyDescent="0.25">
      <c r="A407" s="2">
        <v>20.268104052026001</v>
      </c>
      <c r="B407" s="1">
        <v>0.24363954911375599</v>
      </c>
      <c r="C407">
        <f t="shared" si="39"/>
        <v>1.3078664878362547</v>
      </c>
      <c r="D407">
        <f t="shared" si="38"/>
        <v>-0.61526308610860125</v>
      </c>
      <c r="E407">
        <f t="shared" si="42"/>
        <v>1.1817877523007299</v>
      </c>
      <c r="F407">
        <f t="shared" si="43"/>
        <v>23.952597131041124</v>
      </c>
      <c r="G407" s="9">
        <f t="shared" si="40"/>
        <v>-1.1989841622343484</v>
      </c>
      <c r="H407">
        <f t="shared" si="41"/>
        <v>0.19898416223434845</v>
      </c>
      <c r="S407" s="2"/>
      <c r="T407" s="1"/>
    </row>
    <row r="408" spans="1:20" x14ac:dyDescent="0.25">
      <c r="A408" s="2">
        <v>20.318124062031</v>
      </c>
      <c r="B408" s="1">
        <v>0.24298425952505401</v>
      </c>
      <c r="C408">
        <f t="shared" si="39"/>
        <v>1.3089318090756326</v>
      </c>
      <c r="D408">
        <f t="shared" si="38"/>
        <v>-0.61510985088841796</v>
      </c>
      <c r="E408">
        <f t="shared" si="42"/>
        <v>1.1782839191154439</v>
      </c>
      <c r="F408">
        <f t="shared" si="43"/>
        <v>23.940518848883691</v>
      </c>
      <c r="G408" s="9">
        <f t="shared" si="40"/>
        <v>-1.2013603319032902</v>
      </c>
      <c r="H408">
        <f t="shared" si="41"/>
        <v>0.20136033190329017</v>
      </c>
      <c r="S408" s="2"/>
      <c r="T408" s="1"/>
    </row>
    <row r="409" spans="1:20" x14ac:dyDescent="0.25">
      <c r="A409" s="2">
        <v>20.368144072035999</v>
      </c>
      <c r="B409" s="1">
        <v>0.242330732394239</v>
      </c>
      <c r="C409">
        <f t="shared" si="39"/>
        <v>1.3099945359906113</v>
      </c>
      <c r="D409">
        <f t="shared" si="38"/>
        <v>-0.61495302471761148</v>
      </c>
      <c r="E409">
        <f t="shared" si="42"/>
        <v>1.1747921815369591</v>
      </c>
      <c r="F409">
        <f t="shared" si="43"/>
        <v>23.928336408246253</v>
      </c>
      <c r="G409" s="9">
        <f t="shared" si="40"/>
        <v>-1.2037366393648719</v>
      </c>
      <c r="H409">
        <f t="shared" si="41"/>
        <v>0.20373663936487185</v>
      </c>
      <c r="S409" s="2"/>
      <c r="T409" s="1"/>
    </row>
    <row r="410" spans="1:20" x14ac:dyDescent="0.25">
      <c r="A410" s="2">
        <v>20.418164082040999</v>
      </c>
      <c r="B410" s="1">
        <v>0.24167896298102901</v>
      </c>
      <c r="C410">
        <f t="shared" si="39"/>
        <v>1.311054681125539</v>
      </c>
      <c r="D410">
        <f t="shared" si="38"/>
        <v>-0.61479262766644172</v>
      </c>
      <c r="E410">
        <f t="shared" si="42"/>
        <v>1.1713124848056999</v>
      </c>
      <c r="F410">
        <f t="shared" si="43"/>
        <v>23.916050506105936</v>
      </c>
      <c r="G410" s="9">
        <f t="shared" si="40"/>
        <v>-1.2061130920291638</v>
      </c>
      <c r="H410">
        <f t="shared" si="41"/>
        <v>0.20611309202916384</v>
      </c>
      <c r="S410" s="2"/>
      <c r="T410" s="1"/>
    </row>
    <row r="411" spans="1:20" x14ac:dyDescent="0.25">
      <c r="A411" s="2">
        <v>20.468184092045998</v>
      </c>
      <c r="B411" s="1">
        <v>0.24102894655789101</v>
      </c>
      <c r="C411">
        <f t="shared" si="39"/>
        <v>1.3121122569344403</v>
      </c>
      <c r="D411">
        <f t="shared" si="38"/>
        <v>-0.61462867972867608</v>
      </c>
      <c r="E411">
        <f t="shared" si="42"/>
        <v>1.1678447744980891</v>
      </c>
      <c r="F411">
        <f t="shared" si="43"/>
        <v>23.903661835360833</v>
      </c>
      <c r="G411" s="9">
        <f t="shared" si="40"/>
        <v>-1.208489697228037</v>
      </c>
      <c r="H411">
        <f t="shared" si="41"/>
        <v>0.20848969722803701</v>
      </c>
      <c r="S411" s="2"/>
      <c r="T411" s="1"/>
    </row>
    <row r="412" spans="1:20" x14ac:dyDescent="0.25">
      <c r="A412" s="2">
        <v>20.518204102051001</v>
      </c>
      <c r="B412" s="1">
        <v>0.24038067841000699</v>
      </c>
      <c r="C412">
        <f t="shared" si="39"/>
        <v>1.3131672757818778</v>
      </c>
      <c r="D412">
        <f t="shared" si="38"/>
        <v>-0.6144612008198963</v>
      </c>
      <c r="E412">
        <f t="shared" si="42"/>
        <v>1.1643889965239889</v>
      </c>
      <c r="F412">
        <f t="shared" si="43"/>
        <v>23.891171084861558</v>
      </c>
      <c r="G412" s="9">
        <f t="shared" si="40"/>
        <v>-1.2108664622142629</v>
      </c>
      <c r="H412">
        <f t="shared" si="41"/>
        <v>0.21086646221426286</v>
      </c>
      <c r="S412" s="2"/>
      <c r="T412" s="1"/>
    </row>
    <row r="413" spans="1:20" x14ac:dyDescent="0.25">
      <c r="A413" s="2">
        <v>20.568224112056001</v>
      </c>
      <c r="B413" s="1">
        <v>0.23973415383523999</v>
      </c>
      <c r="C413">
        <f t="shared" si="39"/>
        <v>1.3142197499438006</v>
      </c>
      <c r="D413">
        <f t="shared" si="38"/>
        <v>-0.61429021077893375</v>
      </c>
      <c r="E413">
        <f t="shared" si="42"/>
        <v>1.1609450971241717</v>
      </c>
      <c r="F413">
        <f t="shared" si="43"/>
        <v>23.878578939442583</v>
      </c>
      <c r="G413" s="9">
        <f t="shared" si="40"/>
        <v>-1.2132433941602176</v>
      </c>
      <c r="H413">
        <f t="shared" si="41"/>
        <v>0.21324339416021765</v>
      </c>
      <c r="S413" s="2"/>
      <c r="T413" s="1"/>
    </row>
    <row r="414" spans="1:20" x14ac:dyDescent="0.25">
      <c r="A414" s="2">
        <v>20.618244122061</v>
      </c>
      <c r="B414" s="1">
        <v>0.23908936814409901</v>
      </c>
      <c r="C414">
        <f t="shared" si="39"/>
        <v>1.3152696916083881</v>
      </c>
      <c r="D414">
        <f t="shared" si="38"/>
        <v>-0.61411572936703351</v>
      </c>
      <c r="E414">
        <f t="shared" si="42"/>
        <v>1.1575130228678001</v>
      </c>
      <c r="F414">
        <f t="shared" si="43"/>
        <v>23.865886079953079</v>
      </c>
      <c r="G414" s="9">
        <f t="shared" si="40"/>
        <v>-1.2156205001619811</v>
      </c>
      <c r="H414">
        <f t="shared" si="41"/>
        <v>0.21562050016198109</v>
      </c>
      <c r="S414" s="2"/>
      <c r="T414" s="1"/>
    </row>
    <row r="415" spans="1:20" x14ac:dyDescent="0.25">
      <c r="A415" s="2">
        <v>20.668264132066</v>
      </c>
      <c r="B415" s="1">
        <v>0.238446316659706</v>
      </c>
      <c r="C415">
        <f t="shared" si="39"/>
        <v>1.316317112876878</v>
      </c>
      <c r="D415">
        <f t="shared" si="38"/>
        <v>-0.61393777626848955</v>
      </c>
      <c r="E415">
        <f t="shared" si="42"/>
        <v>1.1540927206499427</v>
      </c>
      <c r="F415">
        <f t="shared" si="43"/>
        <v>23.853093183287676</v>
      </c>
      <c r="G415" s="9">
        <f t="shared" si="40"/>
        <v>-1.2179977872355867</v>
      </c>
      <c r="H415">
        <f t="shared" si="41"/>
        <v>0.21799778723558672</v>
      </c>
      <c r="S415" s="2"/>
      <c r="T415" s="1"/>
    </row>
    <row r="416" spans="1:20" x14ac:dyDescent="0.25">
      <c r="A416" s="2">
        <v>20.718284142070999</v>
      </c>
      <c r="B416" s="1">
        <v>0.23780499471776401</v>
      </c>
      <c r="C416">
        <f t="shared" si="39"/>
        <v>1.3173620257643877</v>
      </c>
      <c r="D416">
        <f t="shared" si="38"/>
        <v>-0.61375637108895953</v>
      </c>
      <c r="E416">
        <f t="shared" si="42"/>
        <v>1.1506841376891139</v>
      </c>
      <c r="F416">
        <f t="shared" si="43"/>
        <v>23.840200922417011</v>
      </c>
      <c r="G416" s="9">
        <f t="shared" si="40"/>
        <v>-1.2203752623164115</v>
      </c>
      <c r="H416">
        <f t="shared" si="41"/>
        <v>0.22037526231641147</v>
      </c>
      <c r="S416" s="2"/>
      <c r="T416" s="1"/>
    </row>
    <row r="417" spans="1:20" x14ac:dyDescent="0.25">
      <c r="A417" s="2">
        <v>20.768304152075999</v>
      </c>
      <c r="B417" s="1">
        <v>0.23716539766651801</v>
      </c>
      <c r="C417">
        <f t="shared" si="39"/>
        <v>1.3184044422007271</v>
      </c>
      <c r="D417">
        <f t="shared" si="38"/>
        <v>-0.61357153336150327</v>
      </c>
      <c r="E417">
        <f t="shared" si="42"/>
        <v>1.1472872215247991</v>
      </c>
      <c r="F417">
        <f t="shared" si="43"/>
        <v>23.827209966417222</v>
      </c>
      <c r="G417" s="9">
        <f t="shared" si="40"/>
        <v>-1.2227529322724913</v>
      </c>
      <c r="H417">
        <f t="shared" si="41"/>
        <v>0.22275293227249127</v>
      </c>
      <c r="S417" s="2"/>
      <c r="T417" s="1"/>
    </row>
    <row r="418" spans="1:20" x14ac:dyDescent="0.25">
      <c r="A418" s="2">
        <v>20.818324162081002</v>
      </c>
      <c r="B418" s="1">
        <v>0.23652752086672699</v>
      </c>
      <c r="C418">
        <f t="shared" si="39"/>
        <v>1.3194443740311987</v>
      </c>
      <c r="D418">
        <f t="shared" ref="D418:D481" si="44">(B418-B417)/(C418-C417)</f>
        <v>-0.61338328253852636</v>
      </c>
      <c r="E418">
        <f t="shared" si="42"/>
        <v>1.1439019200150562</v>
      </c>
      <c r="F418">
        <f t="shared" si="43"/>
        <v>23.814120980500295</v>
      </c>
      <c r="G418" s="9">
        <f t="shared" si="40"/>
        <v>-1.2251308038853252</v>
      </c>
      <c r="H418">
        <f t="shared" si="41"/>
        <v>0.22513080388532525</v>
      </c>
      <c r="S418" s="2"/>
      <c r="T418" s="1"/>
    </row>
    <row r="419" spans="1:20" x14ac:dyDescent="0.25">
      <c r="A419" s="2">
        <v>20.868344172086001</v>
      </c>
      <c r="B419" s="1">
        <v>0.235891359691625</v>
      </c>
      <c r="C419">
        <f t="shared" si="39"/>
        <v>1.3204818330173911</v>
      </c>
      <c r="D419">
        <f t="shared" si="44"/>
        <v>-0.61319163800085175</v>
      </c>
      <c r="E419">
        <f t="shared" si="42"/>
        <v>1.1405281813340828</v>
      </c>
      <c r="F419">
        <f t="shared" si="43"/>
        <v>23.800934626042952</v>
      </c>
      <c r="G419" s="9">
        <f t="shared" si="40"/>
        <v>-1.2275088838705872</v>
      </c>
      <c r="H419">
        <f t="shared" si="41"/>
        <v>0.22750888387058721</v>
      </c>
      <c r="S419" s="2"/>
      <c r="T419" s="1"/>
    </row>
    <row r="420" spans="1:20" x14ac:dyDescent="0.25">
      <c r="A420" s="2">
        <v>20.918364182091</v>
      </c>
      <c r="B420" s="1">
        <v>0.23525690952689099</v>
      </c>
      <c r="C420">
        <f t="shared" si="39"/>
        <v>1.3215168308379617</v>
      </c>
      <c r="D420">
        <f t="shared" si="44"/>
        <v>-0.61299661905011649</v>
      </c>
      <c r="E420">
        <f t="shared" si="42"/>
        <v>1.1371659539698475</v>
      </c>
      <c r="F420">
        <f t="shared" si="43"/>
        <v>23.787651560616201</v>
      </c>
      <c r="G420" s="9">
        <f t="shared" si="40"/>
        <v>-1.2298871788623325</v>
      </c>
      <c r="H420">
        <f t="shared" si="41"/>
        <v>0.22988717886233245</v>
      </c>
      <c r="S420" s="2"/>
      <c r="T420" s="1"/>
    </row>
    <row r="421" spans="1:20" x14ac:dyDescent="0.25">
      <c r="A421" s="2">
        <v>20.968384192096099</v>
      </c>
      <c r="B421" s="1">
        <v>0.23462416577061701</v>
      </c>
      <c r="C421">
        <f t="shared" si="39"/>
        <v>1.3225493790894134</v>
      </c>
      <c r="D421">
        <f t="shared" si="44"/>
        <v>-0.6127982449094953</v>
      </c>
      <c r="E421">
        <f t="shared" si="42"/>
        <v>1.1338151867217328</v>
      </c>
      <c r="F421">
        <f t="shared" si="43"/>
        <v>23.774272438014467</v>
      </c>
      <c r="G421" s="9">
        <f t="shared" si="40"/>
        <v>-1.2322656954148181</v>
      </c>
      <c r="H421">
        <f t="shared" si="41"/>
        <v>0.23226569541481812</v>
      </c>
      <c r="S421" s="2"/>
      <c r="T421" s="1"/>
    </row>
    <row r="422" spans="1:20" x14ac:dyDescent="0.25">
      <c r="A422" s="2">
        <v>21.018404202101099</v>
      </c>
      <c r="B422" s="1">
        <v>0.23399312383326801</v>
      </c>
      <c r="C422">
        <f t="shared" si="39"/>
        <v>1.3235794892868511</v>
      </c>
      <c r="D422">
        <f t="shared" si="44"/>
        <v>-0.61259653473837594</v>
      </c>
      <c r="E422">
        <f t="shared" si="42"/>
        <v>1.1304758286981544</v>
      </c>
      <c r="F422">
        <f t="shared" si="43"/>
        <v>23.76079790828301</v>
      </c>
      <c r="G422" s="9">
        <f t="shared" si="40"/>
        <v>-1.2346444400310566</v>
      </c>
      <c r="H422">
        <f t="shared" si="41"/>
        <v>0.23464444003105656</v>
      </c>
      <c r="S422" s="2"/>
      <c r="T422" s="1"/>
    </row>
    <row r="423" spans="1:20" x14ac:dyDescent="0.25">
      <c r="A423" s="2">
        <v>21.068424212106098</v>
      </c>
      <c r="B423" s="1">
        <v>0.23336377913765699</v>
      </c>
      <c r="C423">
        <f t="shared" si="39"/>
        <v>1.324607172864751</v>
      </c>
      <c r="D423">
        <f t="shared" si="44"/>
        <v>-0.6123915076049663</v>
      </c>
      <c r="E423">
        <f t="shared" si="42"/>
        <v>1.1271478293142807</v>
      </c>
      <c r="F423">
        <f t="shared" si="43"/>
        <v>23.747228617747822</v>
      </c>
      <c r="G423" s="9">
        <f t="shared" si="40"/>
        <v>-1.2370234191098706</v>
      </c>
      <c r="H423">
        <f t="shared" si="41"/>
        <v>0.23702341910987057</v>
      </c>
      <c r="S423" s="2"/>
      <c r="T423" s="1"/>
    </row>
    <row r="424" spans="1:20" x14ac:dyDescent="0.25">
      <c r="A424" s="2">
        <v>21.118444222111101</v>
      </c>
      <c r="B424" s="1">
        <v>0.23273612711890501</v>
      </c>
      <c r="C424">
        <f t="shared" si="39"/>
        <v>1.3256324411776992</v>
      </c>
      <c r="D424">
        <f t="shared" si="44"/>
        <v>-0.61218318251461368</v>
      </c>
      <c r="E424">
        <f t="shared" si="42"/>
        <v>1.1238311382896906</v>
      </c>
      <c r="F424">
        <f t="shared" si="43"/>
        <v>23.73356520904246</v>
      </c>
      <c r="G424" s="9">
        <f t="shared" si="40"/>
        <v>-1.2394026390002448</v>
      </c>
      <c r="H424">
        <f t="shared" si="41"/>
        <v>0.23940263900024483</v>
      </c>
      <c r="S424" s="2"/>
      <c r="T424" s="1"/>
    </row>
    <row r="425" spans="1:20" x14ac:dyDescent="0.25">
      <c r="A425" s="2">
        <v>21.168464232116101</v>
      </c>
      <c r="B425" s="1">
        <v>0.232110163224411</v>
      </c>
      <c r="C425">
        <f t="shared" si="39"/>
        <v>1.326655305501133</v>
      </c>
      <c r="D425">
        <f t="shared" si="44"/>
        <v>-0.61197157839334027</v>
      </c>
      <c r="E425">
        <f t="shared" si="42"/>
        <v>1.1205257056461035</v>
      </c>
      <c r="F425">
        <f t="shared" si="43"/>
        <v>23.719808321136195</v>
      </c>
      <c r="G425" s="9">
        <f t="shared" si="40"/>
        <v>-1.2417821059712966</v>
      </c>
      <c r="H425">
        <f t="shared" si="41"/>
        <v>0.24178210597129657</v>
      </c>
      <c r="S425" s="2"/>
      <c r="T425" s="1"/>
    </row>
    <row r="426" spans="1:20" x14ac:dyDescent="0.25">
      <c r="A426" s="2">
        <v>21.2184842421211</v>
      </c>
      <c r="B426" s="1">
        <v>0.23148588291382</v>
      </c>
      <c r="C426">
        <f t="shared" si="39"/>
        <v>1.3276757770320722</v>
      </c>
      <c r="D426">
        <f t="shared" si="44"/>
        <v>-0.6117567140912179</v>
      </c>
      <c r="E426">
        <f t="shared" si="42"/>
        <v>1.117231481705121</v>
      </c>
      <c r="F426">
        <f t="shared" si="43"/>
        <v>23.705958589361718</v>
      </c>
      <c r="G426" s="9">
        <f t="shared" si="40"/>
        <v>-1.244161826216897</v>
      </c>
      <c r="H426">
        <f t="shared" si="41"/>
        <v>0.24416182621689697</v>
      </c>
      <c r="S426" s="2"/>
      <c r="T426" s="1"/>
    </row>
    <row r="427" spans="1:20" x14ac:dyDescent="0.25">
      <c r="A427" s="2">
        <v>21.2685042521261</v>
      </c>
      <c r="B427" s="1">
        <v>0.23086328165898801</v>
      </c>
      <c r="C427">
        <f t="shared" si="39"/>
        <v>1.3286938668898403</v>
      </c>
      <c r="D427">
        <f t="shared" si="44"/>
        <v>-0.61153860838658713</v>
      </c>
      <c r="E427">
        <f t="shared" si="42"/>
        <v>1.1139484170859659</v>
      </c>
      <c r="F427">
        <f t="shared" si="43"/>
        <v>23.692016645442003</v>
      </c>
      <c r="G427" s="9">
        <f t="shared" si="40"/>
        <v>-1.2465418058652662</v>
      </c>
      <c r="H427">
        <f t="shared" si="41"/>
        <v>0.24654180586526619</v>
      </c>
      <c r="S427" s="2"/>
      <c r="T427" s="1"/>
    </row>
    <row r="428" spans="1:20" x14ac:dyDescent="0.25">
      <c r="A428" s="2">
        <v>21.318524262131099</v>
      </c>
      <c r="B428" s="1">
        <v>0.23024235494394901</v>
      </c>
      <c r="C428">
        <f t="shared" si="39"/>
        <v>1.3297095861167791</v>
      </c>
      <c r="D428">
        <f t="shared" si="44"/>
        <v>-0.61131727998327656</v>
      </c>
      <c r="E428">
        <f t="shared" si="42"/>
        <v>1.1106764627032557</v>
      </c>
      <c r="F428">
        <f t="shared" si="43"/>
        <v>23.677983117517304</v>
      </c>
      <c r="G428" s="9">
        <f t="shared" si="40"/>
        <v>-1.2489220509737289</v>
      </c>
      <c r="H428">
        <f t="shared" si="41"/>
        <v>0.24892205097372888</v>
      </c>
      <c r="S428" s="2"/>
      <c r="T428" s="1"/>
    </row>
    <row r="429" spans="1:20" x14ac:dyDescent="0.25">
      <c r="A429" s="2">
        <v>21.368544272136099</v>
      </c>
      <c r="B429" s="1">
        <v>0.229623098264883</v>
      </c>
      <c r="C429">
        <f t="shared" si="39"/>
        <v>1.3307229456789536</v>
      </c>
      <c r="D429">
        <f t="shared" si="44"/>
        <v>-0.61109274751130227</v>
      </c>
      <c r="E429">
        <f t="shared" si="42"/>
        <v>1.1074155697647969</v>
      </c>
      <c r="F429">
        <f t="shared" si="43"/>
        <v>23.663858630171884</v>
      </c>
      <c r="G429" s="9">
        <f t="shared" si="40"/>
        <v>-1.2513025675281704</v>
      </c>
      <c r="H429">
        <f t="shared" si="41"/>
        <v>0.25130256752817037</v>
      </c>
      <c r="S429" s="2"/>
      <c r="T429" s="1"/>
    </row>
    <row r="430" spans="1:20" x14ac:dyDescent="0.25">
      <c r="A430" s="2">
        <v>21.418564282141102</v>
      </c>
      <c r="B430" s="1">
        <v>0.22900550713008699</v>
      </c>
      <c r="C430">
        <f t="shared" si="39"/>
        <v>1.3317339564668509</v>
      </c>
      <c r="D430">
        <f t="shared" si="44"/>
        <v>-0.61086502952204047</v>
      </c>
      <c r="E430">
        <f t="shared" si="42"/>
        <v>1.1041656897694152</v>
      </c>
      <c r="F430">
        <f t="shared" si="43"/>
        <v>23.64964380446089</v>
      </c>
      <c r="G430" s="9">
        <f t="shared" si="40"/>
        <v>-1.2536833614372365</v>
      </c>
      <c r="H430">
        <f t="shared" si="41"/>
        <v>0.25368336143723647</v>
      </c>
      <c r="S430" s="2"/>
      <c r="T430" s="1"/>
    </row>
    <row r="431" spans="1:20" x14ac:dyDescent="0.25">
      <c r="A431" s="2">
        <v>21.468584292146101</v>
      </c>
      <c r="B431" s="1">
        <v>0.22838957705993301</v>
      </c>
      <c r="C431">
        <f t="shared" si="39"/>
        <v>1.3327426292960689</v>
      </c>
      <c r="D431">
        <f t="shared" si="44"/>
        <v>-0.61063414450400799</v>
      </c>
      <c r="E431">
        <f t="shared" si="42"/>
        <v>1.1009267745047322</v>
      </c>
      <c r="F431">
        <f t="shared" si="43"/>
        <v>23.635339257935367</v>
      </c>
      <c r="G431" s="9">
        <f t="shared" si="40"/>
        <v>-1.2560644385607058</v>
      </c>
      <c r="H431">
        <f t="shared" si="41"/>
        <v>0.25606443856070582</v>
      </c>
      <c r="S431" s="2"/>
      <c r="T431" s="1"/>
    </row>
    <row r="432" spans="1:20" x14ac:dyDescent="0.25">
      <c r="A432" s="2">
        <v>21.5186043021511</v>
      </c>
      <c r="B432" s="1">
        <v>0.227775303586846</v>
      </c>
      <c r="C432">
        <f t="shared" si="39"/>
        <v>1.3337489749079992</v>
      </c>
      <c r="D432">
        <f t="shared" si="44"/>
        <v>-0.61040011086130619</v>
      </c>
      <c r="E432">
        <f t="shared" si="42"/>
        <v>1.0976987760450694</v>
      </c>
      <c r="F432">
        <f t="shared" si="43"/>
        <v>23.620945604669426</v>
      </c>
      <c r="G432" s="9">
        <f t="shared" si="40"/>
        <v>-1.2584458046675555</v>
      </c>
      <c r="H432">
        <f t="shared" si="41"/>
        <v>0.25844580466755551</v>
      </c>
      <c r="S432" s="2"/>
      <c r="T432" s="1"/>
    </row>
    <row r="433" spans="1:20" x14ac:dyDescent="0.25">
      <c r="A433" s="2">
        <v>21.5686243121561</v>
      </c>
      <c r="B433" s="1">
        <v>0.22716268225526401</v>
      </c>
      <c r="C433">
        <f t="shared" si="39"/>
        <v>1.3347530039705009</v>
      </c>
      <c r="D433">
        <f t="shared" si="44"/>
        <v>-0.61016294693255257</v>
      </c>
      <c r="E433">
        <f t="shared" si="42"/>
        <v>1.0944816467492735</v>
      </c>
      <c r="F433">
        <f t="shared" si="43"/>
        <v>23.606463455285024</v>
      </c>
      <c r="G433" s="9">
        <f t="shared" si="40"/>
        <v>-1.2608274654745197</v>
      </c>
      <c r="H433">
        <f t="shared" si="41"/>
        <v>0.26082746547451974</v>
      </c>
      <c r="S433" s="2"/>
      <c r="T433" s="1"/>
    </row>
    <row r="434" spans="1:20" x14ac:dyDescent="0.25">
      <c r="A434" s="2">
        <v>21.618644322161099</v>
      </c>
      <c r="B434" s="1">
        <v>0.226551708621611</v>
      </c>
      <c r="C434">
        <f t="shared" si="39"/>
        <v>1.335754727078567</v>
      </c>
      <c r="D434">
        <f t="shared" si="44"/>
        <v>-0.6099226709789316</v>
      </c>
      <c r="E434">
        <f t="shared" si="42"/>
        <v>1.0912753392586256</v>
      </c>
      <c r="F434">
        <f t="shared" si="43"/>
        <v>23.591893416977914</v>
      </c>
      <c r="G434" s="9">
        <f t="shared" si="40"/>
        <v>-1.2632094266208533</v>
      </c>
      <c r="H434">
        <f t="shared" si="41"/>
        <v>0.26320942662085334</v>
      </c>
      <c r="S434" s="2"/>
      <c r="T434" s="1"/>
    </row>
    <row r="435" spans="1:20" x14ac:dyDescent="0.25">
      <c r="A435" s="2">
        <v>21.668664332166099</v>
      </c>
      <c r="B435" s="1">
        <v>0.225942378254261</v>
      </c>
      <c r="C435">
        <f t="shared" si="39"/>
        <v>1.3367541547549848</v>
      </c>
      <c r="D435">
        <f t="shared" si="44"/>
        <v>-0.60967930119164926</v>
      </c>
      <c r="E435">
        <f t="shared" si="42"/>
        <v>1.0880798064947264</v>
      </c>
      <c r="F435">
        <f t="shared" si="43"/>
        <v>23.577236093542467</v>
      </c>
      <c r="G435" s="9">
        <f t="shared" si="40"/>
        <v>-1.2655916936851546</v>
      </c>
      <c r="H435">
        <f t="shared" si="41"/>
        <v>0.26559169368515456</v>
      </c>
      <c r="S435" s="2"/>
      <c r="T435" s="1"/>
    </row>
    <row r="436" spans="1:20" x14ac:dyDescent="0.25">
      <c r="A436" s="2">
        <v>21.718684342171102</v>
      </c>
      <c r="B436" s="1">
        <v>0.22533468673350701</v>
      </c>
      <c r="C436">
        <f t="shared" si="39"/>
        <v>1.3377512974509858</v>
      </c>
      <c r="D436">
        <f t="shared" si="44"/>
        <v>-0.60943285568971595</v>
      </c>
      <c r="E436">
        <f t="shared" si="42"/>
        <v>1.0848950016574155</v>
      </c>
      <c r="F436">
        <f t="shared" si="43"/>
        <v>23.562492085396602</v>
      </c>
      <c r="G436" s="9">
        <f t="shared" si="40"/>
        <v>-1.2679742721793414</v>
      </c>
      <c r="H436">
        <f t="shared" si="41"/>
        <v>0.26797427217934144</v>
      </c>
      <c r="S436" s="2"/>
      <c r="T436" s="1"/>
    </row>
    <row r="437" spans="1:20" x14ac:dyDescent="0.25">
      <c r="A437" s="2">
        <v>21.768704352176101</v>
      </c>
      <c r="B437" s="1">
        <v>0.22472862965153101</v>
      </c>
      <c r="C437">
        <f t="shared" si="39"/>
        <v>1.3387461655468913</v>
      </c>
      <c r="D437">
        <f t="shared" si="44"/>
        <v>-0.60918335251705957</v>
      </c>
      <c r="E437">
        <f t="shared" si="42"/>
        <v>1.0817208782227252</v>
      </c>
      <c r="F437">
        <f t="shared" si="43"/>
        <v>23.547661989606794</v>
      </c>
      <c r="G437" s="9">
        <f t="shared" si="40"/>
        <v>-1.2703571675432321</v>
      </c>
      <c r="H437">
        <f t="shared" si="41"/>
        <v>0.27035716754323214</v>
      </c>
      <c r="S437" s="2"/>
      <c r="T437" s="1"/>
    </row>
    <row r="438" spans="1:20" x14ac:dyDescent="0.25">
      <c r="A438" s="2">
        <v>21.818724362181101</v>
      </c>
      <c r="B438" s="1">
        <v>0.22412420261236701</v>
      </c>
      <c r="C438">
        <f t="shared" si="39"/>
        <v>1.3397387693527507</v>
      </c>
      <c r="D438">
        <f t="shared" si="44"/>
        <v>-0.6089308096503534</v>
      </c>
      <c r="E438">
        <f t="shared" si="42"/>
        <v>1.078557389940803</v>
      </c>
      <c r="F438">
        <f t="shared" si="43"/>
        <v>23.532746399911858</v>
      </c>
      <c r="G438" s="9">
        <f t="shared" si="40"/>
        <v>-1.2727403851632102</v>
      </c>
      <c r="H438">
        <f t="shared" si="41"/>
        <v>0.2727403851632102</v>
      </c>
      <c r="S438" s="2"/>
      <c r="T438" s="1"/>
    </row>
    <row r="439" spans="1:20" x14ac:dyDescent="0.25">
      <c r="A439" s="2">
        <v>21.8687443721861</v>
      </c>
      <c r="B439" s="1">
        <v>0.223521401231875</v>
      </c>
      <c r="C439">
        <f t="shared" si="39"/>
        <v>1.340729119108969</v>
      </c>
      <c r="D439">
        <f t="shared" si="44"/>
        <v>-0.60867524499007986</v>
      </c>
      <c r="E439">
        <f t="shared" si="42"/>
        <v>1.0754044908339158</v>
      </c>
      <c r="F439">
        <f t="shared" si="43"/>
        <v>23.517745906747855</v>
      </c>
      <c r="G439" s="9">
        <f t="shared" si="40"/>
        <v>-1.2751239303479383</v>
      </c>
      <c r="H439">
        <f t="shared" si="41"/>
        <v>0.27512393034793825</v>
      </c>
      <c r="S439" s="2"/>
      <c r="T439" s="1"/>
    </row>
    <row r="440" spans="1:20" x14ac:dyDescent="0.25">
      <c r="A440" s="2">
        <v>21.9187643821911</v>
      </c>
      <c r="B440" s="1">
        <v>0.22292022113770699</v>
      </c>
      <c r="C440">
        <f t="shared" si="39"/>
        <v>1.3417172249869325</v>
      </c>
      <c r="D440">
        <f t="shared" si="44"/>
        <v>-0.60841667636575147</v>
      </c>
      <c r="E440">
        <f t="shared" si="42"/>
        <v>1.0722621351944266</v>
      </c>
      <c r="F440">
        <f t="shared" si="43"/>
        <v>23.502661097271776</v>
      </c>
      <c r="G440" s="9">
        <f t="shared" si="40"/>
        <v>-1.2775078083464415</v>
      </c>
      <c r="H440">
        <f t="shared" si="41"/>
        <v>0.27750780834644151</v>
      </c>
      <c r="S440" s="2"/>
      <c r="T440" s="1"/>
    </row>
    <row r="441" spans="1:20" x14ac:dyDescent="0.25">
      <c r="A441" s="2">
        <v>21.968784392196099</v>
      </c>
      <c r="B441" s="1">
        <v>0.222320657969272</v>
      </c>
      <c r="C441">
        <f t="shared" si="39"/>
        <v>1.342703097089623</v>
      </c>
      <c r="D441">
        <f t="shared" si="44"/>
        <v>-0.6081551215403409</v>
      </c>
      <c r="E441">
        <f t="shared" si="42"/>
        <v>1.0691302775827825</v>
      </c>
      <c r="F441">
        <f t="shared" si="43"/>
        <v>23.487492555384915</v>
      </c>
      <c r="G441" s="9">
        <f t="shared" si="40"/>
        <v>-1.2798920243509622</v>
      </c>
      <c r="H441">
        <f t="shared" si="41"/>
        <v>0.27989202435096217</v>
      </c>
      <c r="S441" s="2"/>
      <c r="T441" s="1"/>
    </row>
    <row r="442" spans="1:20" x14ac:dyDescent="0.25">
      <c r="A442" s="2">
        <v>22.018804402201098</v>
      </c>
      <c r="B442" s="1">
        <v>0.22172270737770799</v>
      </c>
      <c r="C442">
        <f t="shared" si="39"/>
        <v>1.343686745452229</v>
      </c>
      <c r="D442">
        <f t="shared" si="44"/>
        <v>-0.60789059820100788</v>
      </c>
      <c r="E442">
        <f t="shared" si="42"/>
        <v>1.0660088728255552</v>
      </c>
      <c r="F442">
        <f t="shared" si="43"/>
        <v>23.472240861756767</v>
      </c>
      <c r="G442" s="9">
        <f t="shared" si="40"/>
        <v>-1.2822765834828527</v>
      </c>
      <c r="H442">
        <f t="shared" si="41"/>
        <v>0.28227658348285267</v>
      </c>
      <c r="S442" s="2"/>
      <c r="T442" s="1"/>
    </row>
    <row r="443" spans="1:20" x14ac:dyDescent="0.25">
      <c r="A443" s="2">
        <v>22.068824412206101</v>
      </c>
      <c r="B443" s="1">
        <v>0.22112636502585301</v>
      </c>
      <c r="C443">
        <f t="shared" si="39"/>
        <v>1.3446681800427471</v>
      </c>
      <c r="D443">
        <f t="shared" si="44"/>
        <v>-0.60762312396199214</v>
      </c>
      <c r="E443">
        <f t="shared" si="42"/>
        <v>1.0628978760134948</v>
      </c>
      <c r="F443">
        <f t="shared" si="43"/>
        <v>23.456906593848629</v>
      </c>
      <c r="G443" s="9">
        <f t="shared" si="40"/>
        <v>-1.2846614907945888</v>
      </c>
      <c r="H443">
        <f t="shared" si="41"/>
        <v>0.2846614907945888</v>
      </c>
      <c r="S443" s="2"/>
      <c r="T443" s="1"/>
    </row>
    <row r="444" spans="1:20" x14ac:dyDescent="0.25">
      <c r="A444" s="2">
        <v>22.118844422211101</v>
      </c>
      <c r="B444" s="1">
        <v>0.22053162658820599</v>
      </c>
      <c r="C444">
        <f t="shared" si="39"/>
        <v>1.345647410762578</v>
      </c>
      <c r="D444">
        <f t="shared" si="44"/>
        <v>-0.60735271637489219</v>
      </c>
      <c r="E444">
        <f t="shared" si="42"/>
        <v>1.0597972424995425</v>
      </c>
      <c r="F444">
        <f t="shared" si="43"/>
        <v>23.441490325935714</v>
      </c>
      <c r="G444" s="9">
        <f t="shared" si="40"/>
        <v>-1.2870467512938903</v>
      </c>
      <c r="H444">
        <f t="shared" si="41"/>
        <v>0.28704675129389035</v>
      </c>
      <c r="S444" s="2"/>
      <c r="T444" s="1"/>
    </row>
    <row r="445" spans="1:20" x14ac:dyDescent="0.25">
      <c r="A445" s="2">
        <v>22.1688644322161</v>
      </c>
      <c r="B445" s="1">
        <v>0.2199384877509</v>
      </c>
      <c r="C445">
        <f t="shared" si="39"/>
        <v>1.3466244474471165</v>
      </c>
      <c r="D445">
        <f t="shared" si="44"/>
        <v>-0.60707939291567969</v>
      </c>
      <c r="E445">
        <f t="shared" si="42"/>
        <v>1.0567069278969285</v>
      </c>
      <c r="F445">
        <f t="shared" si="43"/>
        <v>23.425992629130562</v>
      </c>
      <c r="G445" s="9">
        <f t="shared" si="40"/>
        <v>-1.2894323699155024</v>
      </c>
      <c r="H445">
        <f t="shared" si="41"/>
        <v>0.28943236991550236</v>
      </c>
      <c r="S445" s="2"/>
      <c r="T445" s="1"/>
    </row>
    <row r="446" spans="1:20" x14ac:dyDescent="0.25">
      <c r="A446" s="2">
        <v>22.2188844422211</v>
      </c>
      <c r="B446" s="1">
        <v>0.219346944211675</v>
      </c>
      <c r="C446">
        <f t="shared" si="39"/>
        <v>1.3475992998663344</v>
      </c>
      <c r="D446">
        <f t="shared" si="44"/>
        <v>-0.60680317098620262</v>
      </c>
      <c r="E446">
        <f t="shared" si="42"/>
        <v>1.0536268880772801</v>
      </c>
      <c r="F446">
        <f t="shared" si="43"/>
        <v>23.410414071406112</v>
      </c>
      <c r="G446" s="9">
        <f t="shared" si="40"/>
        <v>-1.2918183515246076</v>
      </c>
      <c r="H446">
        <f t="shared" si="41"/>
        <v>0.29181835152460756</v>
      </c>
      <c r="S446" s="2"/>
      <c r="T446" s="1"/>
    </row>
    <row r="447" spans="1:20" x14ac:dyDescent="0.25">
      <c r="A447" s="2">
        <v>22.268904452226099</v>
      </c>
      <c r="B447" s="1">
        <v>0.218756991679836</v>
      </c>
      <c r="C447">
        <f t="shared" si="39"/>
        <v>1.3485719777253566</v>
      </c>
      <c r="D447">
        <f t="shared" si="44"/>
        <v>-0.60652406792937752</v>
      </c>
      <c r="E447">
        <f t="shared" si="42"/>
        <v>1.0505570791686687</v>
      </c>
      <c r="F447">
        <f t="shared" si="43"/>
        <v>23.394755217616812</v>
      </c>
      <c r="G447" s="9">
        <f t="shared" si="40"/>
        <v>-1.294204700949112</v>
      </c>
      <c r="H447">
        <f t="shared" si="41"/>
        <v>0.294204700949112</v>
      </c>
      <c r="S447" s="2"/>
      <c r="T447" s="1"/>
    </row>
    <row r="448" spans="1:20" x14ac:dyDescent="0.25">
      <c r="A448" s="2">
        <v>22.318924462231099</v>
      </c>
      <c r="B448" s="1">
        <v>0.21816862587623401</v>
      </c>
      <c r="C448">
        <f t="shared" si="39"/>
        <v>1.3495424906650317</v>
      </c>
      <c r="D448">
        <f t="shared" si="44"/>
        <v>-0.60624210100585496</v>
      </c>
      <c r="E448">
        <f t="shared" si="42"/>
        <v>1.0474974575537941</v>
      </c>
      <c r="F448">
        <f t="shared" si="43"/>
        <v>23.379016629522258</v>
      </c>
      <c r="G448" s="9">
        <f t="shared" si="40"/>
        <v>-1.2965914229295814</v>
      </c>
      <c r="H448">
        <f t="shared" si="41"/>
        <v>0.29659142292958141</v>
      </c>
      <c r="S448" s="2"/>
      <c r="T448" s="1"/>
    </row>
    <row r="449" spans="1:20" x14ac:dyDescent="0.25">
      <c r="A449" s="2">
        <v>22.368944472236102</v>
      </c>
      <c r="B449" s="1">
        <v>0.21758184253322499</v>
      </c>
      <c r="C449">
        <f t="shared" si="39"/>
        <v>1.3505108482624957</v>
      </c>
      <c r="D449">
        <f t="shared" si="44"/>
        <v>-0.60595728741712773</v>
      </c>
      <c r="E449">
        <f t="shared" si="42"/>
        <v>1.0444479798680679</v>
      </c>
      <c r="F449">
        <f t="shared" si="43"/>
        <v>23.363198865807981</v>
      </c>
      <c r="G449" s="9">
        <f t="shared" si="40"/>
        <v>-1.2989785221684034</v>
      </c>
      <c r="H449">
        <f t="shared" si="41"/>
        <v>0.29897852216840337</v>
      </c>
      <c r="S449" s="2"/>
      <c r="T449" s="1"/>
    </row>
    <row r="450" spans="1:20" x14ac:dyDescent="0.25">
      <c r="A450" s="2">
        <v>22.418964482241101</v>
      </c>
      <c r="B450" s="1">
        <v>0.216996637394645</v>
      </c>
      <c r="C450">
        <f t="shared" si="39"/>
        <v>1.3514770600317298</v>
      </c>
      <c r="D450">
        <f t="shared" si="44"/>
        <v>-0.60566964428908321</v>
      </c>
      <c r="E450">
        <f t="shared" si="42"/>
        <v>1.0414086029977958</v>
      </c>
      <c r="F450">
        <f t="shared" si="43"/>
        <v>23.347302482107906</v>
      </c>
      <c r="G450" s="9">
        <f t="shared" si="40"/>
        <v>-1.3013660032958239</v>
      </c>
      <c r="H450">
        <f t="shared" si="41"/>
        <v>0.30136600329582386</v>
      </c>
      <c r="S450" s="2"/>
      <c r="T450" s="1"/>
    </row>
    <row r="451" spans="1:20" x14ac:dyDescent="0.25">
      <c r="A451" s="2">
        <v>22.468984492246101</v>
      </c>
      <c r="B451" s="1">
        <v>0.216413006215777</v>
      </c>
      <c r="C451">
        <f t="shared" ref="C451:C514" si="45">LOG(0.5*A451+SQRT(0.25*A451^2+1))</f>
        <v>1.3524411354241133</v>
      </c>
      <c r="D451">
        <f t="shared" si="44"/>
        <v>-0.60537918868060381</v>
      </c>
      <c r="E451">
        <f t="shared" si="42"/>
        <v>1.0383792840783301</v>
      </c>
      <c r="F451">
        <f t="shared" si="43"/>
        <v>23.33132803102561</v>
      </c>
      <c r="G451" s="9">
        <f t="shared" si="40"/>
        <v>-1.3037538708883891</v>
      </c>
      <c r="H451">
        <f t="shared" si="41"/>
        <v>0.30375387088838912</v>
      </c>
      <c r="S451" s="2"/>
      <c r="T451" s="1"/>
    </row>
    <row r="452" spans="1:20" x14ac:dyDescent="0.25">
      <c r="A452" s="2">
        <v>22.5190045022511</v>
      </c>
      <c r="B452" s="1">
        <v>0.21583094476331999</v>
      </c>
      <c r="C452">
        <f t="shared" si="45"/>
        <v>1.3534030838289675</v>
      </c>
      <c r="D452">
        <f t="shared" si="44"/>
        <v>-0.60508593758231255</v>
      </c>
      <c r="E452">
        <f t="shared" si="42"/>
        <v>1.0353599804922553</v>
      </c>
      <c r="F452">
        <f t="shared" si="43"/>
        <v>23.315276062155707</v>
      </c>
      <c r="G452" s="9">
        <f t="shared" ref="G452:G515" si="46">((E452-E451)/E451)/((A452-A451)/A451)</f>
        <v>-1.3061421294631108</v>
      </c>
      <c r="H452">
        <f t="shared" ref="H452:H515" si="47">ABS(-1-G452)</f>
        <v>0.30614212946311081</v>
      </c>
      <c r="S452" s="2"/>
      <c r="T452" s="1"/>
    </row>
    <row r="453" spans="1:20" x14ac:dyDescent="0.25">
      <c r="A453" s="2">
        <v>22.5690245122561</v>
      </c>
      <c r="B453" s="1">
        <v>0.21525044881536101</v>
      </c>
      <c r="C453">
        <f t="shared" si="45"/>
        <v>1.3543629145740976</v>
      </c>
      <c r="D453">
        <f t="shared" si="44"/>
        <v>-0.60478990791261555</v>
      </c>
      <c r="E453">
        <f t="shared" si="42"/>
        <v>1.0323506498675949</v>
      </c>
      <c r="F453">
        <f t="shared" si="43"/>
        <v>23.299147122105264</v>
      </c>
      <c r="G453" s="9">
        <f t="shared" si="46"/>
        <v>-1.3085307834744733</v>
      </c>
      <c r="H453">
        <f t="shared" si="47"/>
        <v>0.30853078347447327</v>
      </c>
      <c r="S453" s="2"/>
      <c r="T453" s="1"/>
    </row>
    <row r="454" spans="1:20" x14ac:dyDescent="0.25">
      <c r="A454" s="2">
        <v>22.619044522261099</v>
      </c>
      <c r="B454" s="1">
        <v>0.21467151416133901</v>
      </c>
      <c r="C454">
        <f t="shared" si="45"/>
        <v>1.3553206369263253</v>
      </c>
      <c r="D454">
        <f t="shared" si="44"/>
        <v>-0.6044911165280733</v>
      </c>
      <c r="E454">
        <f t="shared" ref="E454:E517" si="48">(1/10^B454)*(10^(2*B454)-1)</f>
        <v>1.0293512500759985</v>
      </c>
      <c r="F454">
        <f t="shared" ref="F454:F517" si="49">A454*E454</f>
        <v>23.282941754514127</v>
      </c>
      <c r="G454" s="9">
        <f t="shared" si="46"/>
        <v>-1.310919837330464</v>
      </c>
      <c r="H454">
        <f t="shared" si="47"/>
        <v>0.31091983733046402</v>
      </c>
      <c r="S454" s="2"/>
      <c r="T454" s="1"/>
    </row>
    <row r="455" spans="1:20" x14ac:dyDescent="0.25">
      <c r="A455" s="2">
        <v>22.669064532266098</v>
      </c>
      <c r="B455" s="1">
        <v>0.21409413660202001</v>
      </c>
      <c r="C455">
        <f t="shared" si="45"/>
        <v>1.3562762600920173</v>
      </c>
      <c r="D455">
        <f t="shared" si="44"/>
        <v>-0.60418958021063951</v>
      </c>
      <c r="E455">
        <f t="shared" si="48"/>
        <v>1.0263617392309952</v>
      </c>
      <c r="F455">
        <f t="shared" si="49"/>
        <v>23.266660500076298</v>
      </c>
      <c r="G455" s="9">
        <f t="shared" si="46"/>
        <v>-1.3133092953702494</v>
      </c>
      <c r="H455">
        <f t="shared" si="47"/>
        <v>0.31330929537024943</v>
      </c>
      <c r="S455" s="2"/>
      <c r="T455" s="1"/>
    </row>
    <row r="456" spans="1:20" x14ac:dyDescent="0.25">
      <c r="A456" s="2">
        <v>22.719084542271101</v>
      </c>
      <c r="B456" s="1">
        <v>0.213518311949463</v>
      </c>
      <c r="C456">
        <f t="shared" si="45"/>
        <v>1.3572297932176089</v>
      </c>
      <c r="D456">
        <f t="shared" si="44"/>
        <v>-0.60388531567764825</v>
      </c>
      <c r="E456">
        <f t="shared" si="48"/>
        <v>1.0233820756862189</v>
      </c>
      <c r="F456">
        <f t="shared" si="49"/>
        <v>23.250303896560091</v>
      </c>
      <c r="G456" s="9">
        <f t="shared" si="46"/>
        <v>-1.3156991618836646</v>
      </c>
      <c r="H456">
        <f t="shared" si="47"/>
        <v>0.31569916188366465</v>
      </c>
      <c r="S456" s="2"/>
      <c r="T456" s="1"/>
    </row>
    <row r="457" spans="1:20" x14ac:dyDescent="0.25">
      <c r="A457" s="2">
        <v>22.769104552276101</v>
      </c>
      <c r="B457" s="1">
        <v>0.212944036026992</v>
      </c>
      <c r="C457">
        <f t="shared" si="45"/>
        <v>1.3581812453901196</v>
      </c>
      <c r="D457">
        <f t="shared" si="44"/>
        <v>-0.6035783395770723</v>
      </c>
      <c r="E457">
        <f t="shared" si="48"/>
        <v>1.0204122180336759</v>
      </c>
      <c r="F457">
        <f t="shared" si="49"/>
        <v>23.233872478828722</v>
      </c>
      <c r="G457" s="9">
        <f t="shared" si="46"/>
        <v>-1.3180894410997306</v>
      </c>
      <c r="H457">
        <f t="shared" si="47"/>
        <v>0.31808944109973059</v>
      </c>
      <c r="S457" s="2"/>
      <c r="T457" s="1"/>
    </row>
    <row r="458" spans="1:20" x14ac:dyDescent="0.25">
      <c r="A458" s="2">
        <v>22.8191245622811</v>
      </c>
      <c r="B458" s="1">
        <v>0.21237130466916301</v>
      </c>
      <c r="C458">
        <f t="shared" si="45"/>
        <v>1.3591306256376663</v>
      </c>
      <c r="D458">
        <f t="shared" si="44"/>
        <v>-0.60326866849085092</v>
      </c>
      <c r="E458">
        <f t="shared" si="48"/>
        <v>1.0174521251020028</v>
      </c>
      <c r="F458">
        <f t="shared" si="49"/>
        <v>23.217366778860214</v>
      </c>
      <c r="G458" s="9">
        <f t="shared" si="46"/>
        <v>-1.3204801371969537</v>
      </c>
      <c r="H458">
        <f t="shared" si="47"/>
        <v>0.32048013719695367</v>
      </c>
      <c r="S458" s="2"/>
      <c r="T458" s="1"/>
    </row>
    <row r="459" spans="1:20" x14ac:dyDescent="0.25">
      <c r="A459" s="2">
        <v>22.8691445722861</v>
      </c>
      <c r="B459" s="1">
        <v>0.21180011372173599</v>
      </c>
      <c r="C459">
        <f t="shared" si="45"/>
        <v>1.3600779429299672</v>
      </c>
      <c r="D459">
        <f t="shared" si="44"/>
        <v>-0.60295631893267509</v>
      </c>
      <c r="E459">
        <f t="shared" si="48"/>
        <v>1.0145017559547609</v>
      </c>
      <c r="F459">
        <f t="shared" si="49"/>
        <v>23.200787325767536</v>
      </c>
      <c r="G459" s="9">
        <f t="shared" si="46"/>
        <v>-1.3228712542948966</v>
      </c>
      <c r="H459">
        <f t="shared" si="47"/>
        <v>0.3228712542948966</v>
      </c>
      <c r="S459" s="2"/>
      <c r="T459" s="1"/>
    </row>
    <row r="460" spans="1:20" x14ac:dyDescent="0.25">
      <c r="A460" s="2">
        <v>22.919164582291099</v>
      </c>
      <c r="B460" s="1">
        <v>0.211230459041645</v>
      </c>
      <c r="C460">
        <f t="shared" si="45"/>
        <v>1.3610232061788443</v>
      </c>
      <c r="D460">
        <f t="shared" si="44"/>
        <v>-0.60264130734764432</v>
      </c>
      <c r="E460">
        <f t="shared" si="48"/>
        <v>1.0115610698887398</v>
      </c>
      <c r="F460">
        <f t="shared" si="49"/>
        <v>23.184134645818496</v>
      </c>
      <c r="G460" s="9">
        <f t="shared" si="46"/>
        <v>-1.3252627964563555</v>
      </c>
      <c r="H460">
        <f t="shared" si="47"/>
        <v>0.32526279645635547</v>
      </c>
      <c r="S460" s="2"/>
      <c r="T460" s="1"/>
    </row>
    <row r="461" spans="1:20" x14ac:dyDescent="0.25">
      <c r="A461" s="2">
        <v>22.969184592296099</v>
      </c>
      <c r="B461" s="1">
        <v>0.210662336496967</v>
      </c>
      <c r="C461">
        <f t="shared" si="45"/>
        <v>1.3619664242387171</v>
      </c>
      <c r="D461">
        <f t="shared" si="44"/>
        <v>-0.60232365011612721</v>
      </c>
      <c r="E461">
        <f t="shared" si="48"/>
        <v>1.0086300264322636</v>
      </c>
      <c r="F461">
        <f t="shared" si="49"/>
        <v>23.167409262455156</v>
      </c>
      <c r="G461" s="9">
        <f t="shared" si="46"/>
        <v>-1.3276547676931336</v>
      </c>
      <c r="H461">
        <f t="shared" si="47"/>
        <v>0.32765476769313362</v>
      </c>
      <c r="S461" s="2"/>
      <c r="T461" s="1"/>
    </row>
    <row r="462" spans="1:20" x14ac:dyDescent="0.25">
      <c r="A462" s="2">
        <v>23.019204602301201</v>
      </c>
      <c r="B462" s="1">
        <v>0.21009574196688999</v>
      </c>
      <c r="C462">
        <f t="shared" si="45"/>
        <v>1.3629076059070959</v>
      </c>
      <c r="D462">
        <f t="shared" si="44"/>
        <v>-0.60200336355141948</v>
      </c>
      <c r="E462">
        <f t="shared" si="48"/>
        <v>1.0057085853435088</v>
      </c>
      <c r="F462">
        <f t="shared" si="49"/>
        <v>23.150611696313128</v>
      </c>
      <c r="G462" s="9">
        <f t="shared" si="46"/>
        <v>-1.3300471719646494</v>
      </c>
      <c r="H462">
        <f t="shared" si="47"/>
        <v>0.33004717196464939</v>
      </c>
      <c r="S462" s="2"/>
      <c r="T462" s="1"/>
    </row>
    <row r="463" spans="1:20" x14ac:dyDescent="0.25">
      <c r="A463" s="2">
        <v>23.069224612306201</v>
      </c>
      <c r="B463" s="1">
        <v>0.20953067134168801</v>
      </c>
      <c r="C463">
        <f t="shared" si="45"/>
        <v>1.3638467599250579</v>
      </c>
      <c r="D463">
        <f t="shared" si="44"/>
        <v>-0.60168046390114105</v>
      </c>
      <c r="E463">
        <f t="shared" si="48"/>
        <v>1.0027967066088721</v>
      </c>
      <c r="F463">
        <f t="shared" si="49"/>
        <v>23.133742465240992</v>
      </c>
      <c r="G463" s="9">
        <f t="shared" si="46"/>
        <v>-1.3324400131759855</v>
      </c>
      <c r="H463">
        <f t="shared" si="47"/>
        <v>0.33244001317598548</v>
      </c>
      <c r="S463" s="2"/>
      <c r="T463" s="1"/>
    </row>
    <row r="464" spans="1:20" x14ac:dyDescent="0.25">
      <c r="A464" s="2">
        <v>23.1192446223112</v>
      </c>
      <c r="B464" s="1">
        <v>0.20896712052268801</v>
      </c>
      <c r="C464">
        <f t="shared" si="45"/>
        <v>1.3647838949777396</v>
      </c>
      <c r="D464">
        <f t="shared" si="44"/>
        <v>-0.60135496734154481</v>
      </c>
      <c r="E464">
        <f t="shared" si="48"/>
        <v>0.99989435044130548</v>
      </c>
      <c r="F464">
        <f t="shared" si="49"/>
        <v>23.116802084319502</v>
      </c>
      <c r="G464" s="9">
        <f t="shared" si="46"/>
        <v>-1.3348332951717465</v>
      </c>
      <c r="H464">
        <f t="shared" si="47"/>
        <v>0.33483329517174654</v>
      </c>
      <c r="S464" s="2"/>
      <c r="T464" s="1"/>
    </row>
    <row r="465" spans="1:20" x14ac:dyDescent="0.25">
      <c r="A465" s="2">
        <v>23.169264632316199</v>
      </c>
      <c r="B465" s="1">
        <v>0.20840508542223801</v>
      </c>
      <c r="C465">
        <f t="shared" si="45"/>
        <v>1.3657190196948013</v>
      </c>
      <c r="D465">
        <f t="shared" si="44"/>
        <v>-0.60102688999174025</v>
      </c>
      <c r="E465">
        <f t="shared" si="48"/>
        <v>0.99700147727867894</v>
      </c>
      <c r="F465">
        <f t="shared" si="49"/>
        <v>23.099791065879899</v>
      </c>
      <c r="G465" s="9">
        <f t="shared" si="46"/>
        <v>-1.3372270217577964</v>
      </c>
      <c r="H465">
        <f t="shared" si="47"/>
        <v>0.3372270217577964</v>
      </c>
      <c r="S465" s="2"/>
      <c r="T465" s="1"/>
    </row>
    <row r="466" spans="1:20" x14ac:dyDescent="0.25">
      <c r="A466" s="2">
        <v>23.219284642321199</v>
      </c>
      <c r="B466" s="1">
        <v>0.207844561963684</v>
      </c>
      <c r="C466">
        <f t="shared" si="45"/>
        <v>1.3666521426509017</v>
      </c>
      <c r="D466">
        <f t="shared" si="44"/>
        <v>-0.60069624789473786</v>
      </c>
      <c r="E466">
        <f t="shared" si="48"/>
        <v>0.99411804778219282</v>
      </c>
      <c r="F466">
        <f t="shared" si="49"/>
        <v>23.082709919523403</v>
      </c>
      <c r="G466" s="9">
        <f t="shared" si="46"/>
        <v>-1.3396211966712086</v>
      </c>
      <c r="H466">
        <f t="shared" si="47"/>
        <v>0.3396211966712086</v>
      </c>
      <c r="S466" s="2"/>
      <c r="T466" s="1"/>
    </row>
    <row r="467" spans="1:20" x14ac:dyDescent="0.25">
      <c r="A467" s="2">
        <v>23.269304652326198</v>
      </c>
      <c r="B467" s="1">
        <v>0.20728554608133401</v>
      </c>
      <c r="C467">
        <f t="shared" si="45"/>
        <v>1.3675832723661607</v>
      </c>
      <c r="D467">
        <f t="shared" si="44"/>
        <v>-0.60036305703604831</v>
      </c>
      <c r="E467">
        <f t="shared" si="48"/>
        <v>0.99124402283474145</v>
      </c>
      <c r="F467">
        <f t="shared" si="49"/>
        <v>23.065559152138984</v>
      </c>
      <c r="G467" s="9">
        <f t="shared" si="46"/>
        <v>-1.3420158236120463</v>
      </c>
      <c r="H467">
        <f t="shared" si="47"/>
        <v>0.3420158236120463</v>
      </c>
      <c r="S467" s="2"/>
      <c r="T467" s="1"/>
    </row>
    <row r="468" spans="1:20" x14ac:dyDescent="0.25">
      <c r="A468" s="2">
        <v>23.319324662331201</v>
      </c>
      <c r="B468" s="1">
        <v>0.206728033720431</v>
      </c>
      <c r="C468">
        <f t="shared" si="45"/>
        <v>1.3685124173066197</v>
      </c>
      <c r="D468">
        <f t="shared" si="44"/>
        <v>-0.60002733333256264</v>
      </c>
      <c r="E468">
        <f t="shared" si="48"/>
        <v>0.98837936353933598</v>
      </c>
      <c r="F468">
        <f t="shared" si="49"/>
        <v>23.048339267922053</v>
      </c>
      <c r="G468" s="9">
        <f t="shared" si="46"/>
        <v>-1.3444109062225591</v>
      </c>
      <c r="H468">
        <f t="shared" si="47"/>
        <v>0.3444109062225591</v>
      </c>
      <c r="S468" s="2"/>
      <c r="T468" s="1"/>
    </row>
    <row r="469" spans="1:20" x14ac:dyDescent="0.25">
      <c r="A469" s="2">
        <v>23.369344672336201</v>
      </c>
      <c r="B469" s="1">
        <v>0.20617202083712599</v>
      </c>
      <c r="C469">
        <f t="shared" si="45"/>
        <v>1.3694395858846955</v>
      </c>
      <c r="D469">
        <f t="shared" si="44"/>
        <v>-0.59968909263394465</v>
      </c>
      <c r="E469">
        <f t="shared" si="48"/>
        <v>0.98552403121753718</v>
      </c>
      <c r="F469">
        <f t="shared" si="49"/>
        <v>23.031050768392848</v>
      </c>
      <c r="G469" s="9">
        <f t="shared" si="46"/>
        <v>-1.3468064480893771</v>
      </c>
      <c r="H469">
        <f t="shared" si="47"/>
        <v>0.34680644808937711</v>
      </c>
      <c r="S469" s="2"/>
      <c r="T469" s="1"/>
    </row>
    <row r="470" spans="1:20" x14ac:dyDescent="0.25">
      <c r="A470" s="2">
        <v>23.4193646823412</v>
      </c>
      <c r="B470" s="1">
        <v>0.20561750339844401</v>
      </c>
      <c r="C470">
        <f t="shared" si="45"/>
        <v>1.3703647864596327</v>
      </c>
      <c r="D470">
        <f t="shared" si="44"/>
        <v>-0.59934835072885906</v>
      </c>
      <c r="E470">
        <f t="shared" si="48"/>
        <v>0.98267798740786771</v>
      </c>
      <c r="F470">
        <f t="shared" si="49"/>
        <v>23.013694152413947</v>
      </c>
      <c r="G470" s="9">
        <f t="shared" si="46"/>
        <v>-1.3492024527587383</v>
      </c>
      <c r="H470">
        <f t="shared" si="47"/>
        <v>0.34920245275873829</v>
      </c>
      <c r="S470" s="2"/>
      <c r="T470" s="1"/>
    </row>
    <row r="471" spans="1:20" x14ac:dyDescent="0.25">
      <c r="A471" s="2">
        <v>23.4693846923462</v>
      </c>
      <c r="B471" s="1">
        <v>0.205064477382257</v>
      </c>
      <c r="C471">
        <f t="shared" si="45"/>
        <v>1.3712880273379477</v>
      </c>
      <c r="D471">
        <f t="shared" si="44"/>
        <v>-0.59900512333930056</v>
      </c>
      <c r="E471">
        <f t="shared" si="48"/>
        <v>0.97984119386427182</v>
      </c>
      <c r="F471">
        <f t="shared" si="49"/>
        <v>22.996269916208366</v>
      </c>
      <c r="G471" s="9">
        <f t="shared" si="46"/>
        <v>-1.3515989237217207</v>
      </c>
      <c r="H471">
        <f t="shared" si="47"/>
        <v>0.35159892372172075</v>
      </c>
      <c r="S471" s="2"/>
      <c r="T471" s="1"/>
    </row>
    <row r="472" spans="1:20" x14ac:dyDescent="0.25">
      <c r="A472" s="2">
        <v>23.519404702351199</v>
      </c>
      <c r="B472" s="1">
        <v>0.20451293877725599</v>
      </c>
      <c r="C472">
        <f t="shared" si="45"/>
        <v>1.3722093167738694</v>
      </c>
      <c r="D472">
        <f t="shared" si="44"/>
        <v>-0.59865942612190381</v>
      </c>
      <c r="E472">
        <f t="shared" si="48"/>
        <v>0.97701361255458075</v>
      </c>
      <c r="F472">
        <f t="shared" si="49"/>
        <v>22.978778553377339</v>
      </c>
      <c r="G472" s="9">
        <f t="shared" si="46"/>
        <v>-1.3539958644173744</v>
      </c>
      <c r="H472">
        <f t="shared" si="47"/>
        <v>0.35399586441737441</v>
      </c>
      <c r="S472" s="2"/>
      <c r="T472" s="1"/>
    </row>
    <row r="473" spans="1:20" x14ac:dyDescent="0.25">
      <c r="A473" s="2">
        <v>23.569424712356199</v>
      </c>
      <c r="B473" s="1">
        <v>0.20396288358292</v>
      </c>
      <c r="C473">
        <f t="shared" si="45"/>
        <v>1.3731286629697763</v>
      </c>
      <c r="D473">
        <f t="shared" si="44"/>
        <v>-0.59831127466987577</v>
      </c>
      <c r="E473">
        <f t="shared" si="48"/>
        <v>0.97419520565897877</v>
      </c>
      <c r="F473">
        <f t="shared" si="49"/>
        <v>22.961220554917663</v>
      </c>
      <c r="G473" s="9">
        <f t="shared" si="46"/>
        <v>-1.3563932782389942</v>
      </c>
      <c r="H473">
        <f t="shared" si="47"/>
        <v>0.35639327823899425</v>
      </c>
      <c r="S473" s="2"/>
      <c r="T473" s="1"/>
    </row>
    <row r="474" spans="1:20" x14ac:dyDescent="0.25">
      <c r="A474" s="2">
        <v>23.619444722361202</v>
      </c>
      <c r="B474" s="1">
        <v>0.20341430780948799</v>
      </c>
      <c r="C474">
        <f t="shared" si="45"/>
        <v>1.374046074076628</v>
      </c>
      <c r="D474">
        <f t="shared" si="44"/>
        <v>-0.59796068451204054</v>
      </c>
      <c r="E474">
        <f t="shared" si="48"/>
        <v>0.97138593556849095</v>
      </c>
      <c r="F474">
        <f t="shared" si="49"/>
        <v>22.943596409239092</v>
      </c>
      <c r="G474" s="9">
        <f t="shared" si="46"/>
        <v>-1.3587911685300771</v>
      </c>
      <c r="H474">
        <f t="shared" si="47"/>
        <v>0.35879116853007709</v>
      </c>
      <c r="S474" s="2"/>
      <c r="T474" s="1"/>
    </row>
    <row r="475" spans="1:20" x14ac:dyDescent="0.25">
      <c r="A475" s="2">
        <v>23.669464732366201</v>
      </c>
      <c r="B475" s="1">
        <v>0.20286720747793099</v>
      </c>
      <c r="C475">
        <f t="shared" si="45"/>
        <v>1.3749615581943926</v>
      </c>
      <c r="D475">
        <f t="shared" si="44"/>
        <v>-0.59760767111167978</v>
      </c>
      <c r="E475">
        <f t="shared" si="48"/>
        <v>0.96858576488348969</v>
      </c>
      <c r="F475">
        <f t="shared" si="49"/>
        <v>22.925906602181701</v>
      </c>
      <c r="G475" s="9">
        <f t="shared" si="46"/>
        <v>-1.3611895385821069</v>
      </c>
      <c r="H475">
        <f t="shared" si="47"/>
        <v>0.36118953858210689</v>
      </c>
      <c r="S475" s="2"/>
      <c r="T475" s="1"/>
    </row>
    <row r="476" spans="1:20" x14ac:dyDescent="0.25">
      <c r="A476" s="2">
        <v>23.719484742371201</v>
      </c>
      <c r="B476" s="1">
        <v>0.20232157861991901</v>
      </c>
      <c r="C476">
        <f t="shared" si="45"/>
        <v>1.3758751233724689</v>
      </c>
      <c r="D476">
        <f t="shared" si="44"/>
        <v>-0.59725224987332892</v>
      </c>
      <c r="E476">
        <f t="shared" si="48"/>
        <v>0.96579465641218276</v>
      </c>
      <c r="F476">
        <f t="shared" si="49"/>
        <v>22.908151617032406</v>
      </c>
      <c r="G476" s="9">
        <f t="shared" si="46"/>
        <v>-1.3635883916489124</v>
      </c>
      <c r="H476">
        <f t="shared" si="47"/>
        <v>0.36358839164891243</v>
      </c>
      <c r="S476" s="2"/>
      <c r="T476" s="1"/>
    </row>
    <row r="477" spans="1:20" x14ac:dyDescent="0.25">
      <c r="A477" s="2">
        <v>23.7695047523762</v>
      </c>
      <c r="B477" s="1">
        <v>0.20177741727779799</v>
      </c>
      <c r="C477">
        <f t="shared" si="45"/>
        <v>1.3767867776101059</v>
      </c>
      <c r="D477">
        <f t="shared" si="44"/>
        <v>-0.59689443613122317</v>
      </c>
      <c r="E477">
        <f t="shared" si="48"/>
        <v>0.96301257316916522</v>
      </c>
      <c r="F477">
        <f t="shared" si="49"/>
        <v>22.890331934542505</v>
      </c>
      <c r="G477" s="9">
        <f t="shared" si="46"/>
        <v>-1.3659877309230468</v>
      </c>
      <c r="H477">
        <f t="shared" si="47"/>
        <v>0.36598773092304682</v>
      </c>
      <c r="S477" s="2"/>
      <c r="T477" s="1"/>
    </row>
    <row r="478" spans="1:20" x14ac:dyDescent="0.25">
      <c r="A478" s="2">
        <v>23.819524762381199</v>
      </c>
      <c r="B478" s="1">
        <v>0.20123471950455701</v>
      </c>
      <c r="C478">
        <f t="shared" si="45"/>
        <v>1.3776965288568166</v>
      </c>
      <c r="D478">
        <f t="shared" si="44"/>
        <v>-0.59653424516116926</v>
      </c>
      <c r="E478">
        <f t="shared" si="48"/>
        <v>0.96023947837393475</v>
      </c>
      <c r="F478">
        <f t="shared" si="49"/>
        <v>22.872448032943947</v>
      </c>
      <c r="G478" s="9">
        <f t="shared" si="46"/>
        <v>-1.3683875595592516</v>
      </c>
      <c r="H478">
        <f t="shared" si="47"/>
        <v>0.36838755955925162</v>
      </c>
      <c r="S478" s="2"/>
      <c r="T478" s="1"/>
    </row>
    <row r="479" spans="1:20" x14ac:dyDescent="0.25">
      <c r="A479" s="2">
        <v>23.869544772386199</v>
      </c>
      <c r="B479" s="1">
        <v>0.200693481363802</v>
      </c>
      <c r="C479">
        <f t="shared" si="45"/>
        <v>1.3786043850127878</v>
      </c>
      <c r="D479">
        <f t="shared" si="44"/>
        <v>-0.59617169217297861</v>
      </c>
      <c r="E479">
        <f t="shared" si="48"/>
        <v>0.95747533544944863</v>
      </c>
      <c r="F479">
        <f t="shared" si="49"/>
        <v>22.854500387966109</v>
      </c>
      <c r="G479" s="9">
        <f t="shared" si="46"/>
        <v>-1.3707878806605767</v>
      </c>
      <c r="H479">
        <f t="shared" si="47"/>
        <v>0.37078788066057666</v>
      </c>
      <c r="S479" s="2"/>
      <c r="T479" s="1"/>
    </row>
    <row r="480" spans="1:20" x14ac:dyDescent="0.25">
      <c r="A480" s="2">
        <v>23.919564782391198</v>
      </c>
      <c r="B480" s="1">
        <v>0.20015369892972501</v>
      </c>
      <c r="C480">
        <f t="shared" si="45"/>
        <v>1.3795103539292861</v>
      </c>
      <c r="D480">
        <f t="shared" si="44"/>
        <v>-0.59580679231614408</v>
      </c>
      <c r="E480">
        <f t="shared" si="48"/>
        <v>0.95472010802067453</v>
      </c>
      <c r="F480">
        <f t="shared" si="49"/>
        <v>22.836489472852048</v>
      </c>
      <c r="G480" s="9">
        <f t="shared" si="46"/>
        <v>-1.373188697287606</v>
      </c>
      <c r="H480">
        <f t="shared" si="47"/>
        <v>0.37318869728760595</v>
      </c>
      <c r="S480" s="2"/>
      <c r="T480" s="1"/>
    </row>
    <row r="481" spans="1:20" x14ac:dyDescent="0.25">
      <c r="A481" s="2">
        <v>23.969584792396201</v>
      </c>
      <c r="B481" s="1">
        <v>0.19961536828707699</v>
      </c>
      <c r="C481">
        <f t="shared" si="45"/>
        <v>1.3804144434090599</v>
      </c>
      <c r="D481">
        <f t="shared" si="44"/>
        <v>-0.59543956067566794</v>
      </c>
      <c r="E481">
        <f t="shared" si="48"/>
        <v>0.95197375991316457</v>
      </c>
      <c r="F481">
        <f t="shared" si="49"/>
        <v>22.818415758374822</v>
      </c>
      <c r="G481" s="9">
        <f t="shared" si="46"/>
        <v>-1.3755900124531431</v>
      </c>
      <c r="H481">
        <f t="shared" si="47"/>
        <v>0.37559001245314305</v>
      </c>
      <c r="S481" s="2"/>
      <c r="T481" s="1"/>
    </row>
    <row r="482" spans="1:20" x14ac:dyDescent="0.25">
      <c r="A482" s="2">
        <v>24.019604802401201</v>
      </c>
      <c r="B482" s="1">
        <v>0.19907848553113899</v>
      </c>
      <c r="C482">
        <f t="shared" si="45"/>
        <v>1.381316661206736</v>
      </c>
      <c r="D482">
        <f t="shared" ref="D482:D545" si="50">(B482-B481)/(C482-C481)</f>
        <v>-0.5950700122751883</v>
      </c>
      <c r="E482">
        <f t="shared" si="48"/>
        <v>0.94923625515163768</v>
      </c>
      <c r="F482">
        <f t="shared" si="49"/>
        <v>22.800279712853609</v>
      </c>
      <c r="G482" s="9">
        <f t="shared" si="46"/>
        <v>-1.3779918291247288</v>
      </c>
      <c r="H482">
        <f t="shared" si="47"/>
        <v>0.37799182912472884</v>
      </c>
      <c r="S482" s="2"/>
      <c r="T482" s="1"/>
    </row>
    <row r="483" spans="1:20" x14ac:dyDescent="0.25">
      <c r="A483" s="2">
        <v>24.0696248124062</v>
      </c>
      <c r="B483" s="1">
        <v>0.19854304676769699</v>
      </c>
      <c r="C483">
        <f t="shared" si="45"/>
        <v>1.3822170150292137</v>
      </c>
      <c r="D483">
        <f t="shared" si="50"/>
        <v>-0.59469816207204218</v>
      </c>
      <c r="E483">
        <f t="shared" si="48"/>
        <v>0.94650755795858921</v>
      </c>
      <c r="F483">
        <f t="shared" si="49"/>
        <v>22.782081802170058</v>
      </c>
      <c r="G483" s="9">
        <f t="shared" si="46"/>
        <v>-1.3803941502160888</v>
      </c>
      <c r="H483">
        <f t="shared" si="47"/>
        <v>0.3803941502160888</v>
      </c>
      <c r="S483" s="2"/>
      <c r="T483" s="1"/>
    </row>
    <row r="484" spans="1:20" x14ac:dyDescent="0.25">
      <c r="A484" s="2">
        <v>24.1196448224112</v>
      </c>
      <c r="B484" s="1">
        <v>0.19800904811300599</v>
      </c>
      <c r="C484">
        <f t="shared" si="45"/>
        <v>1.3831155125360544</v>
      </c>
      <c r="D484">
        <f t="shared" si="50"/>
        <v>-0.59432402496993475</v>
      </c>
      <c r="E484">
        <f t="shared" si="48"/>
        <v>0.94378763275285693</v>
      </c>
      <c r="F484">
        <f t="shared" si="49"/>
        <v>22.76382248978317</v>
      </c>
      <c r="G484" s="9">
        <f t="shared" si="46"/>
        <v>-1.3827969786163459</v>
      </c>
      <c r="H484">
        <f t="shared" si="47"/>
        <v>0.38279697861634587</v>
      </c>
      <c r="S484" s="2"/>
      <c r="T484" s="1"/>
    </row>
    <row r="485" spans="1:20" x14ac:dyDescent="0.25">
      <c r="A485" s="2">
        <v>24.169664832416199</v>
      </c>
      <c r="B485" s="1">
        <v>0.19747648569377099</v>
      </c>
      <c r="C485">
        <f t="shared" si="45"/>
        <v>1.3840121613398668</v>
      </c>
      <c r="D485">
        <f t="shared" si="50"/>
        <v>-0.59394761580073729</v>
      </c>
      <c r="E485">
        <f t="shared" si="48"/>
        <v>0.94107644414828495</v>
      </c>
      <c r="F485">
        <f t="shared" si="49"/>
        <v>22.745502236746091</v>
      </c>
      <c r="G485" s="9">
        <f t="shared" si="46"/>
        <v>-1.3852003171461884</v>
      </c>
      <c r="H485">
        <f t="shared" si="47"/>
        <v>0.38520031714618841</v>
      </c>
      <c r="S485" s="2"/>
      <c r="T485" s="1"/>
    </row>
    <row r="486" spans="1:20" x14ac:dyDescent="0.25">
      <c r="A486" s="2">
        <v>24.219684842421199</v>
      </c>
      <c r="B486" s="1">
        <v>0.19694535564711299</v>
      </c>
      <c r="C486">
        <f t="shared" si="45"/>
        <v>1.3849069690066886</v>
      </c>
      <c r="D486">
        <f t="shared" si="50"/>
        <v>-0.59356894934133952</v>
      </c>
      <c r="E486">
        <f t="shared" si="48"/>
        <v>0.93837395695232084</v>
      </c>
      <c r="F486">
        <f t="shared" si="49"/>
        <v>22.727121501720926</v>
      </c>
      <c r="G486" s="9">
        <f t="shared" si="46"/>
        <v>-1.3876041685977831</v>
      </c>
      <c r="H486">
        <f t="shared" si="47"/>
        <v>0.38760416859778313</v>
      </c>
      <c r="S486" s="2"/>
      <c r="T486" s="1"/>
    </row>
    <row r="487" spans="1:20" x14ac:dyDescent="0.25">
      <c r="A487" s="2">
        <v>24.269704852426202</v>
      </c>
      <c r="B487" s="1">
        <v>0.19641565412054099</v>
      </c>
      <c r="C487">
        <f t="shared" si="45"/>
        <v>1.3857999430563648</v>
      </c>
      <c r="D487">
        <f t="shared" si="50"/>
        <v>-0.59318804030655747</v>
      </c>
      <c r="E487">
        <f t="shared" si="48"/>
        <v>0.93568013616465662</v>
      </c>
      <c r="F487">
        <f t="shared" si="49"/>
        <v>22.708680740994176</v>
      </c>
      <c r="G487" s="9">
        <f t="shared" si="46"/>
        <v>-1.3900085357186258</v>
      </c>
      <c r="H487">
        <f t="shared" si="47"/>
        <v>0.39000853571862582</v>
      </c>
      <c r="S487" s="2"/>
      <c r="T487" s="1"/>
    </row>
    <row r="488" spans="1:20" x14ac:dyDescent="0.25">
      <c r="A488" s="2">
        <v>24.319724862431201</v>
      </c>
      <c r="B488" s="1">
        <v>0.19588737727192701</v>
      </c>
      <c r="C488">
        <f t="shared" si="45"/>
        <v>1.38669109096292</v>
      </c>
      <c r="D488">
        <f t="shared" si="50"/>
        <v>-0.59280490334771996</v>
      </c>
      <c r="E488">
        <f t="shared" si="48"/>
        <v>0.93299494697589302</v>
      </c>
      <c r="F488">
        <f t="shared" si="49"/>
        <v>22.690180408492306</v>
      </c>
      <c r="G488" s="9">
        <f t="shared" si="46"/>
        <v>-1.3924134212060322</v>
      </c>
      <c r="H488">
        <f t="shared" si="47"/>
        <v>0.39241342120603218</v>
      </c>
      <c r="S488" s="2"/>
      <c r="T488" s="1"/>
    </row>
    <row r="489" spans="1:20" x14ac:dyDescent="0.25">
      <c r="A489" s="2">
        <v>24.3697448724362</v>
      </c>
      <c r="B489" s="1">
        <v>0.195360521269479</v>
      </c>
      <c r="C489">
        <f t="shared" si="45"/>
        <v>1.3875804201549311</v>
      </c>
      <c r="D489">
        <f t="shared" si="50"/>
        <v>-0.59241955305276484</v>
      </c>
      <c r="E489">
        <f t="shared" si="48"/>
        <v>0.93031835476620428</v>
      </c>
      <c r="F489">
        <f t="shared" si="49"/>
        <v>22.671620955796989</v>
      </c>
      <c r="G489" s="9">
        <f t="shared" si="46"/>
        <v>-1.3948188277118068</v>
      </c>
      <c r="H489">
        <f t="shared" si="47"/>
        <v>0.39481882771180676</v>
      </c>
      <c r="S489" s="2"/>
      <c r="T489" s="1"/>
    </row>
    <row r="490" spans="1:20" x14ac:dyDescent="0.25">
      <c r="A490" s="2">
        <v>24.4197648824412</v>
      </c>
      <c r="B490" s="1">
        <v>0.19483508229170601</v>
      </c>
      <c r="C490">
        <f t="shared" si="45"/>
        <v>1.388467938015892</v>
      </c>
      <c r="D490">
        <f t="shared" si="50"/>
        <v>-0.59203200395778999</v>
      </c>
      <c r="E490">
        <f t="shared" si="48"/>
        <v>0.92765032510397616</v>
      </c>
      <c r="F490">
        <f t="shared" si="49"/>
        <v>22.653002832159238</v>
      </c>
      <c r="G490" s="9">
        <f t="shared" si="46"/>
        <v>-1.3972247578631996</v>
      </c>
      <c r="H490">
        <f t="shared" si="47"/>
        <v>0.39722475786319955</v>
      </c>
      <c r="S490" s="2"/>
      <c r="T490" s="1"/>
    </row>
    <row r="491" spans="1:20" x14ac:dyDescent="0.25">
      <c r="A491" s="2">
        <v>24.469784892446199</v>
      </c>
      <c r="B491" s="1">
        <v>0.194311056527399</v>
      </c>
      <c r="C491">
        <f t="shared" si="45"/>
        <v>1.3893536518845766</v>
      </c>
      <c r="D491">
        <f t="shared" si="50"/>
        <v>-0.59164227052834084</v>
      </c>
      <c r="E491">
        <f t="shared" si="48"/>
        <v>0.92499082374453068</v>
      </c>
      <c r="F491">
        <f t="shared" si="49"/>
        <v>22.634326484515281</v>
      </c>
      <c r="G491" s="9">
        <f t="shared" si="46"/>
        <v>-1.3996312142233629</v>
      </c>
      <c r="H491">
        <f t="shared" si="47"/>
        <v>0.3996312142233629</v>
      </c>
      <c r="S491" s="2"/>
      <c r="T491" s="1"/>
    </row>
    <row r="492" spans="1:20" x14ac:dyDescent="0.25">
      <c r="A492" s="2">
        <v>24.519804902451199</v>
      </c>
      <c r="B492" s="1">
        <v>0.19378844017559799</v>
      </c>
      <c r="C492">
        <f t="shared" si="45"/>
        <v>1.3902375690553985</v>
      </c>
      <c r="D492">
        <f t="shared" si="50"/>
        <v>-0.59125036717529278</v>
      </c>
      <c r="E492">
        <f t="shared" si="48"/>
        <v>0.92233981662879394</v>
      </c>
      <c r="F492">
        <f t="shared" si="49"/>
        <v>22.615592357500642</v>
      </c>
      <c r="G492" s="9">
        <f t="shared" si="46"/>
        <v>-1.402038199326924</v>
      </c>
      <c r="H492">
        <f t="shared" si="47"/>
        <v>0.40203819932692397</v>
      </c>
      <c r="S492" s="2"/>
      <c r="T492" s="1"/>
    </row>
    <row r="493" spans="1:20" x14ac:dyDescent="0.25">
      <c r="A493" s="2">
        <v>24.569824912456198</v>
      </c>
      <c r="B493" s="1">
        <v>0.19326722944556701</v>
      </c>
      <c r="C493">
        <f t="shared" si="45"/>
        <v>1.3911196967787665</v>
      </c>
      <c r="D493">
        <f t="shared" si="50"/>
        <v>-0.59085630824639623</v>
      </c>
      <c r="E493">
        <f t="shared" si="48"/>
        <v>0.91969726988201395</v>
      </c>
      <c r="F493">
        <f t="shared" si="49"/>
        <v>22.596800893465058</v>
      </c>
      <c r="G493" s="9">
        <f t="shared" si="46"/>
        <v>-1.4044457156597931</v>
      </c>
      <c r="H493">
        <f t="shared" si="47"/>
        <v>0.40444571565979315</v>
      </c>
      <c r="S493" s="2"/>
      <c r="T493" s="1"/>
    </row>
    <row r="494" spans="1:20" x14ac:dyDescent="0.25">
      <c r="A494" s="2">
        <v>24.619844922461201</v>
      </c>
      <c r="B494" s="1">
        <v>0.192747420556765</v>
      </c>
      <c r="C494">
        <f t="shared" si="45"/>
        <v>1.392000042261436</v>
      </c>
      <c r="D494">
        <f t="shared" si="50"/>
        <v>-0.59046010803137972</v>
      </c>
      <c r="E494">
        <f t="shared" si="48"/>
        <v>0.91706314981246573</v>
      </c>
      <c r="F494">
        <f t="shared" si="49"/>
        <v>22.577952532486709</v>
      </c>
      <c r="G494" s="9">
        <f t="shared" si="46"/>
        <v>-1.4068537656715874</v>
      </c>
      <c r="H494">
        <f t="shared" si="47"/>
        <v>0.40685376567158738</v>
      </c>
      <c r="S494" s="2"/>
      <c r="T494" s="1"/>
    </row>
    <row r="495" spans="1:20" x14ac:dyDescent="0.25">
      <c r="A495" s="2">
        <v>24.669864932466201</v>
      </c>
      <c r="B495" s="1">
        <v>0.19222900973881901</v>
      </c>
      <c r="C495">
        <f t="shared" si="45"/>
        <v>1.3928786126668586</v>
      </c>
      <c r="D495">
        <f t="shared" si="50"/>
        <v>-0.59006178075918825</v>
      </c>
      <c r="E495">
        <f t="shared" si="48"/>
        <v>0.91443742291018026</v>
      </c>
      <c r="F495">
        <f t="shared" si="49"/>
        <v>22.559047712386622</v>
      </c>
      <c r="G495" s="9">
        <f t="shared" si="46"/>
        <v>-1.409262351769458</v>
      </c>
      <c r="H495">
        <f t="shared" si="47"/>
        <v>0.40926235176945802</v>
      </c>
      <c r="S495" s="2"/>
      <c r="T495" s="1"/>
    </row>
    <row r="496" spans="1:20" x14ac:dyDescent="0.25">
      <c r="A496" s="2">
        <v>24.7198849424712</v>
      </c>
      <c r="B496" s="1">
        <v>0.19171199323149701</v>
      </c>
      <c r="C496">
        <f t="shared" si="45"/>
        <v>1.3937554151155267</v>
      </c>
      <c r="D496">
        <f t="shared" si="50"/>
        <v>-0.58966134059889352</v>
      </c>
      <c r="E496">
        <f t="shared" si="48"/>
        <v>0.91182005584568093</v>
      </c>
      <c r="F496">
        <f t="shared" si="49"/>
        <v>22.540086868742897</v>
      </c>
      <c r="G496" s="9">
        <f t="shared" si="46"/>
        <v>-1.4116714763188747</v>
      </c>
      <c r="H496">
        <f t="shared" si="47"/>
        <v>0.41167147631887469</v>
      </c>
      <c r="S496" s="2"/>
      <c r="T496" s="1"/>
    </row>
    <row r="497" spans="1:20" x14ac:dyDescent="0.25">
      <c r="A497" s="2">
        <v>24.7699049524762</v>
      </c>
      <c r="B497" s="1">
        <v>0.19119636728467901</v>
      </c>
      <c r="C497">
        <f t="shared" si="45"/>
        <v>1.3946304566853145</v>
      </c>
      <c r="D497">
        <f t="shared" si="50"/>
        <v>-0.58925880166247335</v>
      </c>
      <c r="E497">
        <f t="shared" si="48"/>
        <v>0.9092110154687213</v>
      </c>
      <c r="F497">
        <f t="shared" si="49"/>
        <v>22.521070434904594</v>
      </c>
      <c r="G497" s="9">
        <f t="shared" si="46"/>
        <v>-1.4140811416497781</v>
      </c>
      <c r="H497">
        <f t="shared" si="47"/>
        <v>0.41408114164977805</v>
      </c>
      <c r="S497" s="2"/>
      <c r="T497" s="1"/>
    </row>
    <row r="498" spans="1:20" x14ac:dyDescent="0.25">
      <c r="A498" s="2">
        <v>24.819924962481199</v>
      </c>
      <c r="B498" s="1">
        <v>0.19068212815833399</v>
      </c>
      <c r="C498">
        <f t="shared" si="45"/>
        <v>1.3955037444118172</v>
      </c>
      <c r="D498">
        <f t="shared" si="50"/>
        <v>-0.58885417799742745</v>
      </c>
      <c r="E498">
        <f t="shared" si="48"/>
        <v>0.9066102688070603</v>
      </c>
      <c r="F498">
        <f t="shared" si="49"/>
        <v>22.501998842006145</v>
      </c>
      <c r="G498" s="9">
        <f t="shared" si="46"/>
        <v>-1.4164913500416829</v>
      </c>
      <c r="H498">
        <f t="shared" si="47"/>
        <v>0.41649135004168292</v>
      </c>
      <c r="S498" s="2"/>
      <c r="T498" s="1"/>
    </row>
    <row r="499" spans="1:20" x14ac:dyDescent="0.25">
      <c r="A499" s="2">
        <v>24.869944972486199</v>
      </c>
      <c r="B499" s="1">
        <v>0.19016927212248799</v>
      </c>
      <c r="C499">
        <f t="shared" si="45"/>
        <v>1.3963752852886859</v>
      </c>
      <c r="D499">
        <f t="shared" si="50"/>
        <v>-0.58844748359779597</v>
      </c>
      <c r="E499">
        <f t="shared" si="48"/>
        <v>0.90401778306520597</v>
      </c>
      <c r="F499">
        <f t="shared" si="49"/>
        <v>22.482872518980638</v>
      </c>
      <c r="G499" s="9">
        <f t="shared" si="46"/>
        <v>-1.4189021037465857</v>
      </c>
      <c r="H499">
        <f t="shared" si="47"/>
        <v>0.41890210374658565</v>
      </c>
      <c r="S499" s="2"/>
      <c r="T499" s="1"/>
    </row>
    <row r="500" spans="1:20" x14ac:dyDescent="0.25">
      <c r="A500" s="2">
        <v>24.919964982491202</v>
      </c>
      <c r="B500" s="1">
        <v>0.18965779545719999</v>
      </c>
      <c r="C500">
        <f t="shared" si="45"/>
        <v>1.3972450862679588</v>
      </c>
      <c r="D500">
        <f t="shared" si="50"/>
        <v>-0.58803873239549032</v>
      </c>
      <c r="E500">
        <f t="shared" si="48"/>
        <v>0.90143352562320422</v>
      </c>
      <c r="F500">
        <f t="shared" si="49"/>
        <v>22.463691892573834</v>
      </c>
      <c r="G500" s="9">
        <f t="shared" si="46"/>
        <v>-1.4213134049701583</v>
      </c>
      <c r="H500">
        <f t="shared" si="47"/>
        <v>0.42131340497015835</v>
      </c>
      <c r="S500" s="2"/>
      <c r="T500" s="1"/>
    </row>
    <row r="501" spans="1:20" x14ac:dyDescent="0.25">
      <c r="A501" s="2">
        <v>24.9699849924963</v>
      </c>
      <c r="B501" s="1">
        <v>0.18914769445253399</v>
      </c>
      <c r="C501">
        <f t="shared" si="45"/>
        <v>1.3981131542603915</v>
      </c>
      <c r="D501">
        <f t="shared" si="50"/>
        <v>-0.58762793826380044</v>
      </c>
      <c r="E501">
        <f t="shared" si="48"/>
        <v>0.89885746403542088</v>
      </c>
      <c r="F501">
        <f t="shared" si="49"/>
        <v>22.444457387357744</v>
      </c>
      <c r="G501" s="9">
        <f t="shared" si="46"/>
        <v>-1.4237252558788236</v>
      </c>
      <c r="H501">
        <f t="shared" si="47"/>
        <v>0.42372525587882359</v>
      </c>
      <c r="S501" s="2"/>
      <c r="T501" s="1"/>
    </row>
    <row r="502" spans="1:20" x14ac:dyDescent="0.25">
      <c r="A502" s="2">
        <v>50.050549549549601</v>
      </c>
      <c r="B502" s="1">
        <v>4.9014893001663097E-2</v>
      </c>
      <c r="C502">
        <f t="shared" si="45"/>
        <v>1.6995821136995675</v>
      </c>
      <c r="D502">
        <f t="shared" si="50"/>
        <v>-0.46483326745002396</v>
      </c>
      <c r="E502">
        <f t="shared" si="48"/>
        <v>0.22620142167476251</v>
      </c>
      <c r="F502">
        <f t="shared" si="49"/>
        <v>11.321505463711263</v>
      </c>
      <c r="G502" s="9">
        <f t="shared" si="46"/>
        <v>-0.74504617912466042</v>
      </c>
      <c r="H502">
        <f t="shared" si="47"/>
        <v>0.25495382087533958</v>
      </c>
      <c r="I502">
        <v>0.22600000000000001</v>
      </c>
      <c r="J502">
        <f>(1/10^I502)*(10^(2*I502)-1)</f>
        <v>1.0883819024548951</v>
      </c>
      <c r="S502" s="2"/>
      <c r="T502" s="1"/>
    </row>
    <row r="503" spans="1:20" x14ac:dyDescent="0.25">
      <c r="A503" s="2">
        <v>50.150648648648598</v>
      </c>
      <c r="B503" s="1">
        <v>4.8751432924406299E-2</v>
      </c>
      <c r="C503">
        <f t="shared" si="45"/>
        <v>1.7004491273567934</v>
      </c>
      <c r="D503">
        <f t="shared" si="50"/>
        <v>-0.30387073497751516</v>
      </c>
      <c r="E503">
        <f t="shared" si="48"/>
        <v>0.2249804493975639</v>
      </c>
      <c r="F503">
        <f t="shared" si="49"/>
        <v>11.282915470552291</v>
      </c>
      <c r="G503" s="9">
        <f t="shared" si="46"/>
        <v>-2.6989146739879444</v>
      </c>
      <c r="H503">
        <f t="shared" si="47"/>
        <v>1.6989146739879444</v>
      </c>
      <c r="S503" s="2"/>
      <c r="T503" s="1"/>
    </row>
    <row r="504" spans="1:20" x14ac:dyDescent="0.25">
      <c r="A504" s="2">
        <v>50.250747747747702</v>
      </c>
      <c r="B504" s="1">
        <v>4.8489388972087502E-2</v>
      </c>
      <c r="C504">
        <f t="shared" si="45"/>
        <v>1.7013144149489303</v>
      </c>
      <c r="D504">
        <f t="shared" si="50"/>
        <v>-0.30284029806975632</v>
      </c>
      <c r="E504">
        <f t="shared" si="48"/>
        <v>0.22376612210135541</v>
      </c>
      <c r="F504">
        <f t="shared" si="49"/>
        <v>11.244414956206922</v>
      </c>
      <c r="G504" s="9">
        <f t="shared" si="46"/>
        <v>-2.7041910009537515</v>
      </c>
      <c r="H504">
        <f t="shared" si="47"/>
        <v>1.7041910009537515</v>
      </c>
      <c r="S504" s="2"/>
      <c r="T504" s="1"/>
    </row>
    <row r="505" spans="1:20" x14ac:dyDescent="0.25">
      <c r="A505" s="2">
        <v>50.3508468468468</v>
      </c>
      <c r="B505" s="1">
        <v>4.8228753532889697E-2</v>
      </c>
      <c r="C505">
        <f t="shared" si="45"/>
        <v>1.7021779833294606</v>
      </c>
      <c r="D505">
        <f t="shared" si="50"/>
        <v>-0.3018121611142916</v>
      </c>
      <c r="E505">
        <f t="shared" si="48"/>
        <v>0.22255840274960184</v>
      </c>
      <c r="F505">
        <f t="shared" si="49"/>
        <v>11.206004051324049</v>
      </c>
      <c r="G505" s="9">
        <f t="shared" si="46"/>
        <v>-2.7094681452389793</v>
      </c>
      <c r="H505">
        <f t="shared" si="47"/>
        <v>1.7094681452389793</v>
      </c>
      <c r="S505" s="2"/>
      <c r="T505" s="1"/>
    </row>
    <row r="506" spans="1:20" x14ac:dyDescent="0.25">
      <c r="A506" s="2">
        <v>50.450945945945897</v>
      </c>
      <c r="B506" s="1">
        <v>4.7969519035910499E-2</v>
      </c>
      <c r="C506">
        <f t="shared" si="45"/>
        <v>1.7030398393111621</v>
      </c>
      <c r="D506">
        <f t="shared" si="50"/>
        <v>-0.30078632913518089</v>
      </c>
      <c r="E506">
        <f t="shared" si="48"/>
        <v>0.22135725452604879</v>
      </c>
      <c r="F506">
        <f t="shared" si="49"/>
        <v>11.167682882836676</v>
      </c>
      <c r="G506" s="9">
        <f t="shared" si="46"/>
        <v>-2.7147461006795255</v>
      </c>
      <c r="H506">
        <f t="shared" si="47"/>
        <v>1.7147461006795255</v>
      </c>
      <c r="S506" s="2"/>
      <c r="T506" s="1"/>
    </row>
    <row r="507" spans="1:20" x14ac:dyDescent="0.25">
      <c r="A507" s="2">
        <v>50.551045045045001</v>
      </c>
      <c r="B507" s="1">
        <v>4.7711677950941903E-2</v>
      </c>
      <c r="C507">
        <f t="shared" si="45"/>
        <v>1.7038999896664291</v>
      </c>
      <c r="D507">
        <f t="shared" si="50"/>
        <v>-0.29976280703687408</v>
      </c>
      <c r="E507">
        <f t="shared" si="48"/>
        <v>0.22016264083319734</v>
      </c>
      <c r="F507">
        <f t="shared" si="49"/>
        <v>11.129451573995022</v>
      </c>
      <c r="G507" s="9">
        <f t="shared" si="46"/>
        <v>-2.7200248611521465</v>
      </c>
      <c r="H507">
        <f t="shared" si="47"/>
        <v>1.7200248611521465</v>
      </c>
      <c r="S507" s="2"/>
      <c r="T507" s="1"/>
    </row>
    <row r="508" spans="1:20" x14ac:dyDescent="0.25">
      <c r="A508" s="2">
        <v>50.651144144144098</v>
      </c>
      <c r="B508" s="1">
        <v>4.7455222788251303E-2</v>
      </c>
      <c r="C508">
        <f t="shared" si="45"/>
        <v>1.7047584411275893</v>
      </c>
      <c r="D508">
        <f t="shared" si="50"/>
        <v>-0.2987415996053896</v>
      </c>
      <c r="E508">
        <f t="shared" si="48"/>
        <v>0.21897452529078951</v>
      </c>
      <c r="F508">
        <f t="shared" si="49"/>
        <v>11.091310244399306</v>
      </c>
      <c r="G508" s="9">
        <f t="shared" si="46"/>
        <v>-2.7253044205784058</v>
      </c>
      <c r="H508">
        <f t="shared" si="47"/>
        <v>1.7253044205784058</v>
      </c>
      <c r="S508" s="2"/>
      <c r="T508" s="1"/>
    </row>
    <row r="509" spans="1:20" x14ac:dyDescent="0.25">
      <c r="A509" s="2">
        <v>50.751243243243202</v>
      </c>
      <c r="B509" s="1">
        <v>4.7200146098364197E-2</v>
      </c>
      <c r="C509">
        <f t="shared" si="45"/>
        <v>1.7056152003872209</v>
      </c>
      <c r="D509">
        <f t="shared" si="50"/>
        <v>-0.29772271150800644</v>
      </c>
      <c r="E509">
        <f t="shared" si="48"/>
        <v>0.21779287173431289</v>
      </c>
      <c r="F509">
        <f t="shared" si="49"/>
        <v>11.05325901003258</v>
      </c>
      <c r="G509" s="9">
        <f t="shared" si="46"/>
        <v>-2.7305847729099568</v>
      </c>
      <c r="H509">
        <f t="shared" si="47"/>
        <v>1.7305847729099568</v>
      </c>
      <c r="S509" s="2"/>
      <c r="T509" s="1"/>
    </row>
    <row r="510" spans="1:20" x14ac:dyDescent="0.25">
      <c r="A510" s="2">
        <v>50.851342342342299</v>
      </c>
      <c r="B510" s="1">
        <v>4.6946440471848101E-2</v>
      </c>
      <c r="C510">
        <f t="shared" si="45"/>
        <v>1.7064702740984627</v>
      </c>
      <c r="D510">
        <f t="shared" si="50"/>
        <v>-0.29670614729534617</v>
      </c>
      <c r="E510">
        <f t="shared" si="48"/>
        <v>0.2166176442135157</v>
      </c>
      <c r="F510">
        <f t="shared" si="49"/>
        <v>11.015297983293191</v>
      </c>
      <c r="G510" s="9">
        <f t="shared" si="46"/>
        <v>-2.7358659121378746</v>
      </c>
      <c r="H510">
        <f t="shared" si="47"/>
        <v>1.7358659121378746</v>
      </c>
      <c r="S510" s="2"/>
      <c r="T510" s="1"/>
    </row>
    <row r="511" spans="1:20" x14ac:dyDescent="0.25">
      <c r="A511" s="2">
        <v>50.951441441441403</v>
      </c>
      <c r="B511" s="1">
        <v>4.6694098539096798E-2</v>
      </c>
      <c r="C511">
        <f t="shared" si="45"/>
        <v>1.7073236688753246</v>
      </c>
      <c r="D511">
        <f t="shared" si="50"/>
        <v>-0.29569191140262846</v>
      </c>
      <c r="E511">
        <f t="shared" si="48"/>
        <v>0.21544880699093433</v>
      </c>
      <c r="F511">
        <f t="shared" si="49"/>
        <v>10.977427273027002</v>
      </c>
      <c r="G511" s="9">
        <f t="shared" si="46"/>
        <v>-2.7411478322913143</v>
      </c>
      <c r="H511">
        <f t="shared" si="47"/>
        <v>1.7411478322913143</v>
      </c>
      <c r="S511" s="2"/>
      <c r="T511" s="1"/>
    </row>
    <row r="512" spans="1:20" x14ac:dyDescent="0.25">
      <c r="A512" s="2">
        <v>51.051540540540501</v>
      </c>
      <c r="B512" s="1">
        <v>4.64431129701161E-2</v>
      </c>
      <c r="C512">
        <f t="shared" si="45"/>
        <v>1.7081753912929931</v>
      </c>
      <c r="D512">
        <f t="shared" si="50"/>
        <v>-0.29468000815070894</v>
      </c>
      <c r="E512">
        <f t="shared" si="48"/>
        <v>0.2142863245404332</v>
      </c>
      <c r="F512">
        <f t="shared" si="49"/>
        <v>10.939646984559344</v>
      </c>
      <c r="G512" s="9">
        <f t="shared" si="46"/>
        <v>-2.7464305274421772</v>
      </c>
      <c r="H512">
        <f t="shared" si="47"/>
        <v>1.7464305274421772</v>
      </c>
      <c r="S512" s="2"/>
      <c r="T512" s="1"/>
    </row>
    <row r="513" spans="1:20" x14ac:dyDescent="0.25">
      <c r="A513" s="2">
        <v>51.151639639639598</v>
      </c>
      <c r="B513" s="1">
        <v>4.6193476474311997E-2</v>
      </c>
      <c r="C513">
        <f t="shared" si="45"/>
        <v>1.7090254478881339</v>
      </c>
      <c r="D513">
        <f t="shared" si="50"/>
        <v>-0.29367044174600032</v>
      </c>
      <c r="E513">
        <f t="shared" si="48"/>
        <v>0.21313016154576409</v>
      </c>
      <c r="F513">
        <f t="shared" si="49"/>
        <v>10.901957219727096</v>
      </c>
      <c r="G513" s="9">
        <f t="shared" si="46"/>
        <v>-2.7517139916869362</v>
      </c>
      <c r="H513">
        <f t="shared" si="47"/>
        <v>1.7517139916869362</v>
      </c>
      <c r="S513" s="2"/>
      <c r="T513" s="1"/>
    </row>
    <row r="514" spans="1:20" x14ac:dyDescent="0.25">
      <c r="A514" s="2">
        <v>51.251738738738702</v>
      </c>
      <c r="B514" s="1">
        <v>4.5945181800277499E-2</v>
      </c>
      <c r="C514">
        <f t="shared" si="45"/>
        <v>1.7098738451591931</v>
      </c>
      <c r="D514">
        <f t="shared" si="50"/>
        <v>-0.29266321628372566</v>
      </c>
      <c r="E514">
        <f t="shared" si="48"/>
        <v>0.21198028289912765</v>
      </c>
      <c r="F514">
        <f t="shared" si="49"/>
        <v>10.86435807691001</v>
      </c>
      <c r="G514" s="9">
        <f t="shared" si="46"/>
        <v>-2.7569982191730698</v>
      </c>
      <c r="H514">
        <f t="shared" si="47"/>
        <v>1.7569982191730698</v>
      </c>
      <c r="S514" s="2"/>
      <c r="T514" s="1"/>
    </row>
    <row r="515" spans="1:20" x14ac:dyDescent="0.25">
      <c r="A515" s="2">
        <v>51.351837837837799</v>
      </c>
      <c r="B515" s="1">
        <v>4.5698221735583099E-2</v>
      </c>
      <c r="C515">
        <f t="shared" ref="C515:C578" si="51">LOG(0.5*A515+SQRT(0.25*A515^2+1))</f>
        <v>1.7107205895666926</v>
      </c>
      <c r="D515">
        <f t="shared" si="50"/>
        <v>-0.29165833574700395</v>
      </c>
      <c r="E515">
        <f t="shared" si="48"/>
        <v>0.21083665369975754</v>
      </c>
      <c r="F515">
        <f t="shared" si="49"/>
        <v>10.826849651062314</v>
      </c>
      <c r="G515" s="9">
        <f t="shared" si="46"/>
        <v>-2.762283204075624</v>
      </c>
      <c r="H515">
        <f t="shared" si="47"/>
        <v>1.762283204075624</v>
      </c>
      <c r="S515" s="2"/>
      <c r="T515" s="1"/>
    </row>
    <row r="516" spans="1:20" x14ac:dyDescent="0.25">
      <c r="A516" s="2">
        <v>51.451936936936903</v>
      </c>
      <c r="B516" s="1">
        <v>4.5452589106566799E-2</v>
      </c>
      <c r="C516">
        <f t="shared" si="51"/>
        <v>1.7115656875335268</v>
      </c>
      <c r="D516">
        <f t="shared" si="50"/>
        <v>-0.29065580400869073</v>
      </c>
      <c r="E516">
        <f t="shared" si="48"/>
        <v>0.20969923925251124</v>
      </c>
      <c r="F516">
        <f t="shared" si="49"/>
        <v>10.789432033743852</v>
      </c>
      <c r="G516" s="9">
        <f t="shared" ref="G516:G579" si="52">((E516-E515)/E515)/((A516-A515)/A515)</f>
        <v>-2.767568940608494</v>
      </c>
      <c r="H516">
        <f t="shared" ref="H516:H579" si="53">ABS(-1-G516)</f>
        <v>1.767568940608494</v>
      </c>
      <c r="S516" s="2"/>
      <c r="T516" s="1"/>
    </row>
    <row r="517" spans="1:20" x14ac:dyDescent="0.25">
      <c r="A517" s="2">
        <v>51.552036036036</v>
      </c>
      <c r="B517" s="1">
        <v>4.52082767781255E-2</v>
      </c>
      <c r="C517">
        <f t="shared" si="51"/>
        <v>1.7124091454452512</v>
      </c>
      <c r="D517">
        <f t="shared" si="50"/>
        <v>-0.28965562483348734</v>
      </c>
      <c r="E517">
        <f t="shared" si="48"/>
        <v>0.20856800506647272</v>
      </c>
      <c r="F517">
        <f t="shared" si="49"/>
        <v>10.75210531315094</v>
      </c>
      <c r="G517" s="9">
        <f t="shared" si="52"/>
        <v>-2.7728554230288207</v>
      </c>
      <c r="H517">
        <f t="shared" si="53"/>
        <v>1.7728554230288207</v>
      </c>
      <c r="S517" s="2"/>
      <c r="T517" s="1"/>
    </row>
    <row r="518" spans="1:20" x14ac:dyDescent="0.25">
      <c r="A518" s="2">
        <v>51.652135135135097</v>
      </c>
      <c r="B518" s="1">
        <v>4.4965277653508301E-2</v>
      </c>
      <c r="C518">
        <f t="shared" si="51"/>
        <v>1.7132509696503737</v>
      </c>
      <c r="D518">
        <f t="shared" si="50"/>
        <v>-0.28865780187663831</v>
      </c>
      <c r="E518">
        <f t="shared" ref="E518:E581" si="54">(1/10^B518)*(10^(2*B518)-1)</f>
        <v>0.20744291685357311</v>
      </c>
      <c r="F518">
        <f t="shared" ref="F518:F581" si="55">A518*E518</f>
        <v>10.714869574147352</v>
      </c>
      <c r="G518" s="9">
        <f t="shared" si="52"/>
        <v>-2.778142645619516</v>
      </c>
      <c r="H518">
        <f t="shared" si="53"/>
        <v>1.778142645619516</v>
      </c>
      <c r="S518" s="2"/>
      <c r="T518" s="1"/>
    </row>
    <row r="519" spans="1:20" x14ac:dyDescent="0.25">
      <c r="A519" s="2">
        <v>51.752234234234201</v>
      </c>
      <c r="B519" s="1">
        <v>4.4723584674109897E-2</v>
      </c>
      <c r="C519">
        <f t="shared" si="51"/>
        <v>1.7140911664606384</v>
      </c>
      <c r="D519">
        <f t="shared" si="50"/>
        <v>-0.28766233868735941</v>
      </c>
      <c r="E519">
        <f t="shared" si="54"/>
        <v>0.20632394052721609</v>
      </c>
      <c r="F519">
        <f t="shared" si="55"/>
        <v>10.677724898294693</v>
      </c>
      <c r="G519" s="9">
        <f t="shared" si="52"/>
        <v>-2.78343060270912</v>
      </c>
      <c r="H519">
        <f t="shared" si="53"/>
        <v>1.78343060270912</v>
      </c>
      <c r="S519" s="2"/>
      <c r="T519" s="1"/>
    </row>
    <row r="520" spans="1:20" x14ac:dyDescent="0.25">
      <c r="A520" s="2">
        <v>51.852333333333299</v>
      </c>
      <c r="B520" s="1">
        <v>4.44831908192658E-2</v>
      </c>
      <c r="C520">
        <f t="shared" si="51"/>
        <v>1.7149297421513099</v>
      </c>
      <c r="D520">
        <f t="shared" si="50"/>
        <v>-0.2866692387083225</v>
      </c>
      <c r="E520">
        <f t="shared" si="54"/>
        <v>0.20521104220092057</v>
      </c>
      <c r="F520">
        <f t="shared" si="55"/>
        <v>10.640671363882859</v>
      </c>
      <c r="G520" s="9">
        <f t="shared" si="52"/>
        <v>-2.7887192886583905</v>
      </c>
      <c r="H520">
        <f t="shared" si="53"/>
        <v>1.7887192886583905</v>
      </c>
      <c r="S520" s="2"/>
      <c r="T520" s="1"/>
    </row>
    <row r="521" spans="1:20" x14ac:dyDescent="0.25">
      <c r="A521" s="2">
        <v>51.952432432432403</v>
      </c>
      <c r="B521" s="1">
        <v>4.42440891060484E-2</v>
      </c>
      <c r="C521">
        <f t="shared" si="51"/>
        <v>1.7157667029614534</v>
      </c>
      <c r="D521">
        <f t="shared" si="50"/>
        <v>-0.28567850527721106</v>
      </c>
      <c r="E521">
        <f t="shared" si="54"/>
        <v>0.20410418818697307</v>
      </c>
      <c r="F521">
        <f t="shared" si="55"/>
        <v>10.603709045960185</v>
      </c>
      <c r="G521" s="9">
        <f t="shared" si="52"/>
        <v>-2.7940086978632315</v>
      </c>
      <c r="H521">
        <f t="shared" si="53"/>
        <v>1.7940086978632315</v>
      </c>
      <c r="S521" s="2"/>
      <c r="T521" s="1"/>
    </row>
    <row r="522" spans="1:20" x14ac:dyDescent="0.25">
      <c r="A522" s="2">
        <v>52.0525315315315</v>
      </c>
      <c r="B522" s="1">
        <v>4.4006272589063603E-2</v>
      </c>
      <c r="C522">
        <f t="shared" si="51"/>
        <v>1.7166020550942116</v>
      </c>
      <c r="D522">
        <f t="shared" si="50"/>
        <v>-0.28469014162873252</v>
      </c>
      <c r="E522">
        <f t="shared" si="54"/>
        <v>0.20300334499508951</v>
      </c>
      <c r="F522">
        <f t="shared" si="55"/>
        <v>10.566838016363263</v>
      </c>
      <c r="G522" s="9">
        <f t="shared" si="52"/>
        <v>-2.7992988247631887</v>
      </c>
      <c r="H522">
        <f t="shared" si="53"/>
        <v>1.7992988247631887</v>
      </c>
      <c r="S522" s="2"/>
      <c r="T522" s="1"/>
    </row>
    <row r="523" spans="1:20" x14ac:dyDescent="0.25">
      <c r="A523" s="2">
        <v>52.152630630630597</v>
      </c>
      <c r="B523" s="1">
        <v>4.3769734360250001E-2</v>
      </c>
      <c r="C523">
        <f t="shared" si="51"/>
        <v>1.7174358047170815</v>
      </c>
      <c r="D523">
        <f t="shared" si="50"/>
        <v>-0.2837041508929381</v>
      </c>
      <c r="E523">
        <f t="shared" si="54"/>
        <v>0.20190847933109418</v>
      </c>
      <c r="F523">
        <f t="shared" si="55"/>
        <v>10.530058343746868</v>
      </c>
      <c r="G523" s="9">
        <f t="shared" si="52"/>
        <v>-2.8045896638240952</v>
      </c>
      <c r="H523">
        <f t="shared" si="53"/>
        <v>1.8045896638240952</v>
      </c>
      <c r="S523" s="2"/>
      <c r="T523" s="1"/>
    </row>
    <row r="524" spans="1:20" x14ac:dyDescent="0.25">
      <c r="A524" s="2">
        <v>52.252729729729701</v>
      </c>
      <c r="B524" s="1">
        <v>4.3534467548677701E-2</v>
      </c>
      <c r="C524">
        <f t="shared" si="51"/>
        <v>1.7182679579621847</v>
      </c>
      <c r="D524">
        <f t="shared" si="50"/>
        <v>-0.28272053609923559</v>
      </c>
      <c r="E524">
        <f t="shared" si="54"/>
        <v>0.20081955809560592</v>
      </c>
      <c r="F524">
        <f t="shared" si="55"/>
        <v>10.493370093613448</v>
      </c>
      <c r="G524" s="9">
        <f t="shared" si="52"/>
        <v>-2.8098812095501247</v>
      </c>
      <c r="H524">
        <f t="shared" si="53"/>
        <v>1.8098812095501247</v>
      </c>
      <c r="S524" s="2"/>
      <c r="T524" s="1"/>
    </row>
    <row r="525" spans="1:20" x14ac:dyDescent="0.25">
      <c r="A525" s="2">
        <v>52.352828828828798</v>
      </c>
      <c r="B525" s="1">
        <v>4.3300465320348598E-2</v>
      </c>
      <c r="C525">
        <f t="shared" si="51"/>
        <v>1.7190985209265386</v>
      </c>
      <c r="D525">
        <f t="shared" si="50"/>
        <v>-0.28173930017591364</v>
      </c>
      <c r="E525">
        <f t="shared" si="54"/>
        <v>0.19973654838273469</v>
      </c>
      <c r="F525">
        <f t="shared" si="55"/>
        <v>10.456773328342392</v>
      </c>
      <c r="G525" s="9">
        <f t="shared" si="52"/>
        <v>-2.815173456486102</v>
      </c>
      <c r="H525">
        <f t="shared" si="53"/>
        <v>1.815173456486102</v>
      </c>
      <c r="S525" s="2"/>
      <c r="T525" s="1"/>
    </row>
    <row r="526" spans="1:20" x14ac:dyDescent="0.25">
      <c r="A526" s="2">
        <v>52.452927927927902</v>
      </c>
      <c r="B526" s="1">
        <v>4.3067720877997803E-2</v>
      </c>
      <c r="C526">
        <f t="shared" si="51"/>
        <v>1.7199274996723235</v>
      </c>
      <c r="D526">
        <f t="shared" si="50"/>
        <v>-0.28076044595138816</v>
      </c>
      <c r="E526">
        <f t="shared" si="54"/>
        <v>0.19865941747879054</v>
      </c>
      <c r="F526">
        <f t="shared" si="55"/>
        <v>10.42026810721914</v>
      </c>
      <c r="G526" s="9">
        <f t="shared" si="52"/>
        <v>-2.8204663992120693</v>
      </c>
      <c r="H526">
        <f t="shared" si="53"/>
        <v>1.8204663992120693</v>
      </c>
      <c r="S526" s="2"/>
      <c r="T526" s="1"/>
    </row>
    <row r="527" spans="1:20" x14ac:dyDescent="0.25">
      <c r="A527" s="2">
        <v>52.553027027026999</v>
      </c>
      <c r="B527" s="1">
        <v>4.2836227460896902E-2</v>
      </c>
      <c r="C527">
        <f t="shared" si="51"/>
        <v>1.7207549002271467</v>
      </c>
      <c r="D527">
        <f t="shared" si="50"/>
        <v>-0.27978397615452605</v>
      </c>
      <c r="E527">
        <f t="shared" si="54"/>
        <v>0.19758813286100751</v>
      </c>
      <c r="F527">
        <f t="shared" si="55"/>
        <v>10.38385448646433</v>
      </c>
      <c r="G527" s="9">
        <f t="shared" si="52"/>
        <v>-2.8257600323357583</v>
      </c>
      <c r="H527">
        <f t="shared" si="53"/>
        <v>1.8257600323357583</v>
      </c>
      <c r="S527" s="2"/>
      <c r="T527" s="1"/>
    </row>
    <row r="528" spans="1:20" x14ac:dyDescent="0.25">
      <c r="A528" s="2">
        <v>52.653126126126097</v>
      </c>
      <c r="B528" s="1">
        <v>4.2605978344656799E-2</v>
      </c>
      <c r="C528">
        <f t="shared" si="51"/>
        <v>1.7215807285843054</v>
      </c>
      <c r="D528">
        <f t="shared" si="50"/>
        <v>-0.27880989341693191</v>
      </c>
      <c r="E528">
        <f t="shared" si="54"/>
        <v>0.19652266219627132</v>
      </c>
      <c r="F528">
        <f t="shared" si="55"/>
        <v>10.347532519262346</v>
      </c>
      <c r="G528" s="9">
        <f t="shared" si="52"/>
        <v>-2.8310543505079386</v>
      </c>
      <c r="H528">
        <f t="shared" si="53"/>
        <v>1.8310543505079386</v>
      </c>
      <c r="S528" s="2"/>
      <c r="T528" s="1"/>
    </row>
    <row r="529" spans="1:20" x14ac:dyDescent="0.25">
      <c r="A529" s="2">
        <v>52.753225225225201</v>
      </c>
      <c r="B529" s="1">
        <v>4.2376966841032697E-2</v>
      </c>
      <c r="C529">
        <f t="shared" si="51"/>
        <v>1.7224049907030459</v>
      </c>
      <c r="D529">
        <f t="shared" si="50"/>
        <v>-0.27783820027306311</v>
      </c>
      <c r="E529">
        <f t="shared" si="54"/>
        <v>0.19546297333986179</v>
      </c>
      <c r="F529">
        <f t="shared" si="55"/>
        <v>10.311302255789919</v>
      </c>
      <c r="G529" s="9">
        <f t="shared" si="52"/>
        <v>-2.8363493484137186</v>
      </c>
      <c r="H529">
        <f t="shared" si="53"/>
        <v>1.8363493484137186</v>
      </c>
      <c r="S529" s="2"/>
      <c r="T529" s="1"/>
    </row>
    <row r="530" spans="1:20" x14ac:dyDescent="0.25">
      <c r="A530" s="2">
        <v>52.853324324324298</v>
      </c>
      <c r="B530" s="1">
        <v>4.2149186297729901E-2</v>
      </c>
      <c r="C530">
        <f t="shared" si="51"/>
        <v>1.7232276925088208</v>
      </c>
      <c r="D530">
        <f t="shared" si="50"/>
        <v>-0.27686889916115109</v>
      </c>
      <c r="E530">
        <f t="shared" si="54"/>
        <v>0.19440903433420748</v>
      </c>
      <c r="F530">
        <f t="shared" si="55"/>
        <v>10.275163743244565</v>
      </c>
      <c r="G530" s="9">
        <f t="shared" si="52"/>
        <v>-2.8416450207683268</v>
      </c>
      <c r="H530">
        <f t="shared" si="53"/>
        <v>1.8416450207683268</v>
      </c>
      <c r="S530" s="2"/>
      <c r="T530" s="1"/>
    </row>
    <row r="531" spans="1:20" x14ac:dyDescent="0.25">
      <c r="A531" s="2">
        <v>52.953423423423402</v>
      </c>
      <c r="B531" s="1">
        <v>4.1922630098210498E-2</v>
      </c>
      <c r="C531">
        <f t="shared" si="51"/>
        <v>1.7240488398935447</v>
      </c>
      <c r="D531">
        <f t="shared" si="50"/>
        <v>-0.27590199242437929</v>
      </c>
      <c r="E531">
        <f t="shared" si="54"/>
        <v>0.19336081340764608</v>
      </c>
      <c r="F531">
        <f t="shared" si="55"/>
        <v>10.239117025872648</v>
      </c>
      <c r="G531" s="9">
        <f t="shared" si="52"/>
        <v>-2.8469413623273088</v>
      </c>
      <c r="H531">
        <f t="shared" si="53"/>
        <v>1.8469413623273088</v>
      </c>
      <c r="S531" s="2"/>
      <c r="T531" s="1"/>
    </row>
    <row r="532" spans="1:20" x14ac:dyDescent="0.25">
      <c r="A532" s="2">
        <v>53.053522522522499</v>
      </c>
      <c r="B532" s="1">
        <v>4.16972916615009E-2</v>
      </c>
      <c r="C532">
        <f t="shared" si="51"/>
        <v>1.7248684387158459</v>
      </c>
      <c r="D532">
        <f t="shared" si="50"/>
        <v>-0.27493748231227361</v>
      </c>
      <c r="E532">
        <f t="shared" si="54"/>
        <v>0.19231827897319842</v>
      </c>
      <c r="F532">
        <f t="shared" si="55"/>
        <v>10.203162144997348</v>
      </c>
      <c r="G532" s="9">
        <f t="shared" si="52"/>
        <v>-2.8522383678810224</v>
      </c>
      <c r="H532">
        <f t="shared" si="53"/>
        <v>1.8522383678810224</v>
      </c>
      <c r="S532" s="2"/>
      <c r="T532" s="1"/>
    </row>
    <row r="533" spans="1:20" x14ac:dyDescent="0.25">
      <c r="A533" s="2">
        <v>53.153621621621603</v>
      </c>
      <c r="B533" s="1">
        <v>4.1473164442001199E-2</v>
      </c>
      <c r="C533">
        <f t="shared" si="51"/>
        <v>1.7256864948013162</v>
      </c>
      <c r="D533">
        <f t="shared" si="50"/>
        <v>-0.27397537098066188</v>
      </c>
      <c r="E533">
        <f t="shared" si="54"/>
        <v>0.19128139962735316</v>
      </c>
      <c r="F533">
        <f t="shared" si="55"/>
        <v>10.167299139046522</v>
      </c>
      <c r="G533" s="9">
        <f t="shared" si="52"/>
        <v>-2.8575360322499357</v>
      </c>
      <c r="H533">
        <f t="shared" si="53"/>
        <v>1.8575360322499357</v>
      </c>
      <c r="S533" s="2"/>
      <c r="T533" s="1"/>
    </row>
    <row r="534" spans="1:20" x14ac:dyDescent="0.25">
      <c r="A534" s="2">
        <v>53.2537207207207</v>
      </c>
      <c r="B534" s="1">
        <v>4.1250241929294697E-2</v>
      </c>
      <c r="C534">
        <f t="shared" si="51"/>
        <v>1.7265030139427597</v>
      </c>
      <c r="D534">
        <f t="shared" si="50"/>
        <v>-0.27301566049314396</v>
      </c>
      <c r="E534">
        <f t="shared" si="54"/>
        <v>0.19025014414885988</v>
      </c>
      <c r="F534">
        <f t="shared" si="55"/>
        <v>10.131528043580239</v>
      </c>
      <c r="G534" s="9">
        <f t="shared" si="52"/>
        <v>-2.8628343502924123</v>
      </c>
      <c r="H534">
        <f t="shared" si="53"/>
        <v>1.8628343502924123</v>
      </c>
      <c r="S534" s="2"/>
      <c r="T534" s="1"/>
    </row>
    <row r="535" spans="1:20" x14ac:dyDescent="0.25">
      <c r="A535" s="2">
        <v>53.353819819819797</v>
      </c>
      <c r="B535" s="1">
        <v>4.1028517647958701E-2</v>
      </c>
      <c r="C535">
        <f t="shared" si="51"/>
        <v>1.7273180019004371</v>
      </c>
      <c r="D535">
        <f t="shared" si="50"/>
        <v>-0.27205835282266183</v>
      </c>
      <c r="E535">
        <f t="shared" si="54"/>
        <v>0.18922448149753221</v>
      </c>
      <c r="F535">
        <f t="shared" si="55"/>
        <v>10.095848891318159</v>
      </c>
      <c r="G535" s="9">
        <f t="shared" si="52"/>
        <v>-2.8681333169016265</v>
      </c>
      <c r="H535">
        <f t="shared" si="53"/>
        <v>1.8681333169016265</v>
      </c>
      <c r="S535" s="2"/>
      <c r="T535" s="1"/>
    </row>
    <row r="536" spans="1:20" x14ac:dyDescent="0.25">
      <c r="A536" s="2">
        <v>53.453918918918902</v>
      </c>
      <c r="B536" s="1">
        <v>4.0807985157376901E-2</v>
      </c>
      <c r="C536">
        <f t="shared" si="51"/>
        <v>1.7281314644023096</v>
      </c>
      <c r="D536">
        <f t="shared" si="50"/>
        <v>-0.27110344985066964</v>
      </c>
      <c r="E536">
        <f t="shared" si="54"/>
        <v>0.18820438081306309</v>
      </c>
      <c r="F536">
        <f t="shared" si="55"/>
        <v>10.060261712166811</v>
      </c>
      <c r="G536" s="9">
        <f t="shared" si="52"/>
        <v>-2.8734329270013035</v>
      </c>
      <c r="H536">
        <f t="shared" si="53"/>
        <v>1.8734329270013035</v>
      </c>
      <c r="S536" s="2"/>
      <c r="T536" s="1"/>
    </row>
    <row r="537" spans="1:20" x14ac:dyDescent="0.25">
      <c r="A537" s="2">
        <v>53.554018018017999</v>
      </c>
      <c r="B537" s="1">
        <v>4.0588638051551502E-2</v>
      </c>
      <c r="C537">
        <f t="shared" si="51"/>
        <v>1.7289434071442797</v>
      </c>
      <c r="D537">
        <f t="shared" si="50"/>
        <v>-0.27015095337037881</v>
      </c>
      <c r="E537">
        <f t="shared" si="54"/>
        <v>0.18718981141384589</v>
      </c>
      <c r="F537">
        <f t="shared" si="55"/>
        <v>10.024766533246494</v>
      </c>
      <c r="G537" s="9">
        <f t="shared" si="52"/>
        <v>-2.8787331755566083</v>
      </c>
      <c r="H537">
        <f t="shared" si="53"/>
        <v>1.8787331755566083</v>
      </c>
      <c r="S537" s="2"/>
      <c r="T537" s="1"/>
    </row>
    <row r="538" spans="1:20" x14ac:dyDescent="0.25">
      <c r="A538" s="2">
        <v>53.654117117117103</v>
      </c>
      <c r="B538" s="1">
        <v>4.0370469958917903E-2</v>
      </c>
      <c r="C538">
        <f t="shared" si="51"/>
        <v>1.7297538357904292</v>
      </c>
      <c r="D538">
        <f t="shared" si="50"/>
        <v>-0.26920086508562308</v>
      </c>
      <c r="E538">
        <f t="shared" si="54"/>
        <v>0.18618074279580948</v>
      </c>
      <c r="F538">
        <f t="shared" si="55"/>
        <v>9.9893633789182186</v>
      </c>
      <c r="G538" s="9">
        <f t="shared" si="52"/>
        <v>-2.8840340575599104</v>
      </c>
      <c r="H538">
        <f t="shared" si="53"/>
        <v>1.8840340575599104</v>
      </c>
      <c r="S538" s="2"/>
      <c r="T538" s="1"/>
    </row>
    <row r="539" spans="1:20" x14ac:dyDescent="0.25">
      <c r="A539" s="2">
        <v>53.7542162162162</v>
      </c>
      <c r="B539" s="1">
        <v>4.0153474542159499E-2</v>
      </c>
      <c r="C539">
        <f t="shared" si="51"/>
        <v>1.7305627559732562</v>
      </c>
      <c r="D539">
        <f t="shared" si="50"/>
        <v>-0.26825318661238046</v>
      </c>
      <c r="E539">
        <f t="shared" si="54"/>
        <v>0.18517714463126284</v>
      </c>
      <c r="F539">
        <f t="shared" si="55"/>
        <v>9.9540522708104415</v>
      </c>
      <c r="G539" s="9">
        <f t="shared" si="52"/>
        <v>-2.8893355680340878</v>
      </c>
      <c r="H539">
        <f t="shared" si="53"/>
        <v>1.8893355680340878</v>
      </c>
      <c r="S539" s="2"/>
      <c r="T539" s="1"/>
    </row>
    <row r="540" spans="1:20" x14ac:dyDescent="0.25">
      <c r="A540" s="2">
        <v>53.854315315315297</v>
      </c>
      <c r="B540" s="1">
        <v>3.9937645498022797E-2</v>
      </c>
      <c r="C540">
        <f t="shared" si="51"/>
        <v>1.7313701732939095</v>
      </c>
      <c r="D540">
        <f t="shared" si="50"/>
        <v>-0.26730791948090865</v>
      </c>
      <c r="E540">
        <f t="shared" si="54"/>
        <v>0.18417898676774067</v>
      </c>
      <c r="F540">
        <f t="shared" si="55"/>
        <v>9.9188332278451892</v>
      </c>
      <c r="G540" s="9">
        <f t="shared" si="52"/>
        <v>-2.89463770205308</v>
      </c>
      <c r="H540">
        <f t="shared" si="53"/>
        <v>1.89463770205308</v>
      </c>
      <c r="S540" s="2"/>
      <c r="T540" s="1"/>
    </row>
    <row r="541" spans="1:20" x14ac:dyDescent="0.25">
      <c r="A541" s="2">
        <v>53.954414414414401</v>
      </c>
      <c r="B541" s="1">
        <v>3.9722976557135699E-2</v>
      </c>
      <c r="C541">
        <f t="shared" si="51"/>
        <v>1.7321760933224202</v>
      </c>
      <c r="D541">
        <f t="shared" si="50"/>
        <v>-0.26636506513407837</v>
      </c>
      <c r="E541">
        <f t="shared" si="54"/>
        <v>0.18318623922687433</v>
      </c>
      <c r="F541">
        <f t="shared" si="55"/>
        <v>9.8837062662648325</v>
      </c>
      <c r="G541" s="9">
        <f t="shared" si="52"/>
        <v>-2.8999404546986214</v>
      </c>
      <c r="H541">
        <f t="shared" si="53"/>
        <v>1.8999404546986214</v>
      </c>
      <c r="S541" s="2"/>
      <c r="T541" s="1"/>
    </row>
    <row r="542" spans="1:20" x14ac:dyDescent="0.25">
      <c r="A542" s="2">
        <v>54.054513513513498</v>
      </c>
      <c r="B542" s="1">
        <v>3.9509461483824102E-2</v>
      </c>
      <c r="C542">
        <f t="shared" si="51"/>
        <v>1.732980521597931</v>
      </c>
      <c r="D542">
        <f t="shared" si="50"/>
        <v>-0.26542462493129354</v>
      </c>
      <c r="E542">
        <f t="shared" si="54"/>
        <v>0.18219887220325504</v>
      </c>
      <c r="F542">
        <f t="shared" si="55"/>
        <v>9.8486713996577677</v>
      </c>
      <c r="G542" s="9">
        <f t="shared" si="52"/>
        <v>-2.905243821108678</v>
      </c>
      <c r="H542">
        <f t="shared" si="53"/>
        <v>1.905243821108678</v>
      </c>
      <c r="S542" s="2"/>
      <c r="T542" s="1"/>
    </row>
    <row r="543" spans="1:20" x14ac:dyDescent="0.25">
      <c r="A543" s="2">
        <v>54.154612612612603</v>
      </c>
      <c r="B543" s="1">
        <v>3.9297094075931398E-2</v>
      </c>
      <c r="C543">
        <f t="shared" si="51"/>
        <v>1.733783463628926</v>
      </c>
      <c r="D543">
        <f t="shared" si="50"/>
        <v>-0.26448660014665171</v>
      </c>
      <c r="E543">
        <f t="shared" si="54"/>
        <v>0.18121685606331733</v>
      </c>
      <c r="F543">
        <f t="shared" si="55"/>
        <v>9.8137286389845269</v>
      </c>
      <c r="G543" s="9">
        <f t="shared" si="52"/>
        <v>-2.9105477964434989</v>
      </c>
      <c r="H543">
        <f t="shared" si="53"/>
        <v>1.9105477964434989</v>
      </c>
      <c r="S543" s="2"/>
      <c r="T543" s="1"/>
    </row>
    <row r="544" spans="1:20" x14ac:dyDescent="0.25">
      <c r="A544" s="2">
        <v>54.2547117117117</v>
      </c>
      <c r="B544" s="1">
        <v>3.9085868164638299E-2</v>
      </c>
      <c r="C544">
        <f t="shared" si="51"/>
        <v>1.7345849248934544</v>
      </c>
      <c r="D544">
        <f t="shared" si="50"/>
        <v>-0.26355099197138232</v>
      </c>
      <c r="E544">
        <f t="shared" si="54"/>
        <v>0.18024016134422866</v>
      </c>
      <c r="F544">
        <f t="shared" si="55"/>
        <v>9.7788779926035296</v>
      </c>
      <c r="G544" s="9">
        <f t="shared" si="52"/>
        <v>-2.9158523758969617</v>
      </c>
      <c r="H544">
        <f t="shared" si="53"/>
        <v>1.9158523758969617</v>
      </c>
      <c r="S544" s="2"/>
      <c r="T544" s="1"/>
    </row>
    <row r="545" spans="1:20" x14ac:dyDescent="0.25">
      <c r="A545" s="2">
        <v>54.354810810810797</v>
      </c>
      <c r="B545" s="1">
        <v>3.8875777614283402E-2</v>
      </c>
      <c r="C545">
        <f t="shared" si="51"/>
        <v>1.7353849108393549</v>
      </c>
      <c r="D545">
        <f t="shared" si="50"/>
        <v>-0.26261780151452119</v>
      </c>
      <c r="E545">
        <f t="shared" si="54"/>
        <v>0.17926875875278586</v>
      </c>
      <c r="F545">
        <f t="shared" si="55"/>
        <v>9.7441194662965582</v>
      </c>
      <c r="G545" s="9">
        <f t="shared" si="52"/>
        <v>-2.9211575546994273</v>
      </c>
      <c r="H545">
        <f t="shared" si="53"/>
        <v>1.9211575546994273</v>
      </c>
      <c r="S545" s="2"/>
      <c r="T545" s="1"/>
    </row>
    <row r="546" spans="1:20" x14ac:dyDescent="0.25">
      <c r="A546" s="2">
        <v>54.454909909909901</v>
      </c>
      <c r="B546" s="1">
        <v>3.8666816322185299E-2</v>
      </c>
      <c r="C546">
        <f t="shared" si="51"/>
        <v>1.7361834268844776</v>
      </c>
      <c r="D546">
        <f t="shared" ref="D546:D609" si="56">(B546-B545)/(C546-C545)</f>
        <v>-0.26168702980287833</v>
      </c>
      <c r="E546">
        <f t="shared" si="54"/>
        <v>0.17830261916432466</v>
      </c>
      <c r="F546">
        <f t="shared" si="55"/>
        <v>9.7094530632942746</v>
      </c>
      <c r="G546" s="9">
        <f t="shared" si="52"/>
        <v>-2.9264633281076908</v>
      </c>
      <c r="H546">
        <f t="shared" si="53"/>
        <v>1.9264633281076908</v>
      </c>
      <c r="S546" s="2"/>
      <c r="T546" s="1"/>
    </row>
    <row r="547" spans="1:20" x14ac:dyDescent="0.25">
      <c r="A547" s="2">
        <v>54.555009009008998</v>
      </c>
      <c r="B547" s="1">
        <v>3.8458978218465098E-2</v>
      </c>
      <c r="C547">
        <f t="shared" si="51"/>
        <v>1.7369804784169027</v>
      </c>
      <c r="D547">
        <f t="shared" si="56"/>
        <v>-0.26075867778313072</v>
      </c>
      <c r="E547">
        <f t="shared" si="54"/>
        <v>0.17734171362163351</v>
      </c>
      <c r="F547">
        <f t="shared" si="55"/>
        <v>9.6748787843013098</v>
      </c>
      <c r="G547" s="9">
        <f t="shared" si="52"/>
        <v>-2.9317696914177298</v>
      </c>
      <c r="H547">
        <f t="shared" si="53"/>
        <v>1.9317696914177298</v>
      </c>
      <c r="S547" s="2"/>
      <c r="T547" s="1"/>
    </row>
    <row r="548" spans="1:20" x14ac:dyDescent="0.25">
      <c r="A548" s="2">
        <v>54.655108108108102</v>
      </c>
      <c r="B548" s="1">
        <v>3.8252257265869997E-2</v>
      </c>
      <c r="C548">
        <f t="shared" si="51"/>
        <v>1.7377760707951591</v>
      </c>
      <c r="D548">
        <f t="shared" si="56"/>
        <v>-0.25983274632188402</v>
      </c>
      <c r="E548">
        <f t="shared" si="54"/>
        <v>0.17638601333387838</v>
      </c>
      <c r="F548">
        <f t="shared" si="55"/>
        <v>9.6403966275213193</v>
      </c>
      <c r="G548" s="9">
        <f t="shared" si="52"/>
        <v>-2.9370766399560129</v>
      </c>
      <c r="H548">
        <f t="shared" si="53"/>
        <v>1.9370766399560129</v>
      </c>
      <c r="S548" s="2"/>
      <c r="T548" s="1"/>
    </row>
    <row r="549" spans="1:20" x14ac:dyDescent="0.25">
      <c r="A549" s="2">
        <v>54.755207207207199</v>
      </c>
      <c r="B549" s="1">
        <v>3.8046647459598001E-2</v>
      </c>
      <c r="C549">
        <f t="shared" si="51"/>
        <v>1.7385702093484392</v>
      </c>
      <c r="D549">
        <f t="shared" si="56"/>
        <v>-0.25890923620662482</v>
      </c>
      <c r="E549">
        <f t="shared" si="54"/>
        <v>0.17543548967553635</v>
      </c>
      <c r="F549">
        <f t="shared" si="55"/>
        <v>9.6060065886818524</v>
      </c>
      <c r="G549" s="9">
        <f t="shared" si="52"/>
        <v>-2.9423841690818451</v>
      </c>
      <c r="H549">
        <f t="shared" si="53"/>
        <v>1.9423841690818451</v>
      </c>
      <c r="S549" s="2"/>
      <c r="T549" s="1"/>
    </row>
    <row r="550" spans="1:20" x14ac:dyDescent="0.25">
      <c r="A550" s="2">
        <v>54.855306306306296</v>
      </c>
      <c r="B550" s="1">
        <v>3.7842142827123802E-2</v>
      </c>
      <c r="C550">
        <f t="shared" si="51"/>
        <v>1.7393628993768129</v>
      </c>
      <c r="D550">
        <f t="shared" si="56"/>
        <v>-0.25798814814634574</v>
      </c>
      <c r="E550">
        <f t="shared" si="54"/>
        <v>0.17449011418533833</v>
      </c>
      <c r="F550">
        <f t="shared" si="55"/>
        <v>9.5717086610590947</v>
      </c>
      <c r="G550" s="9">
        <f t="shared" si="52"/>
        <v>-2.9476922741820193</v>
      </c>
      <c r="H550">
        <f t="shared" si="53"/>
        <v>1.9476922741820193</v>
      </c>
      <c r="S550" s="2"/>
      <c r="T550" s="1"/>
    </row>
    <row r="551" spans="1:20" x14ac:dyDescent="0.25">
      <c r="A551" s="2">
        <v>54.955405405405401</v>
      </c>
      <c r="B551" s="1">
        <v>3.7638737428024899E-2</v>
      </c>
      <c r="C551">
        <f t="shared" si="51"/>
        <v>1.7401541461514389</v>
      </c>
      <c r="D551">
        <f t="shared" si="56"/>
        <v>-0.25706948277297409</v>
      </c>
      <c r="E551">
        <f t="shared" si="54"/>
        <v>0.17354985856521785</v>
      </c>
      <c r="F551">
        <f t="shared" si="55"/>
        <v>9.5375028355023161</v>
      </c>
      <c r="G551" s="9">
        <f t="shared" si="52"/>
        <v>-2.9530009506800594</v>
      </c>
      <c r="H551">
        <f t="shared" si="53"/>
        <v>1.9530009506800594</v>
      </c>
      <c r="S551" s="2"/>
      <c r="T551" s="1"/>
    </row>
    <row r="552" spans="1:20" x14ac:dyDescent="0.25">
      <c r="A552" s="2">
        <v>55.055504504504498</v>
      </c>
      <c r="B552" s="1">
        <v>3.7436425353808998E-2</v>
      </c>
      <c r="C552">
        <f t="shared" si="51"/>
        <v>1.7409439549147752</v>
      </c>
      <c r="D552">
        <f t="shared" si="56"/>
        <v>-0.25615324064184114</v>
      </c>
      <c r="E552">
        <f t="shared" si="54"/>
        <v>0.17261469467926907</v>
      </c>
      <c r="F552">
        <f t="shared" si="55"/>
        <v>9.5033891004581665</v>
      </c>
      <c r="G552" s="9">
        <f t="shared" si="52"/>
        <v>-2.9583101940333636</v>
      </c>
      <c r="H552">
        <f t="shared" si="53"/>
        <v>1.9583101940333636</v>
      </c>
      <c r="S552" s="2"/>
      <c r="T552" s="1"/>
    </row>
    <row r="553" spans="1:20" x14ac:dyDescent="0.25">
      <c r="A553" s="2">
        <v>55.155603603603602</v>
      </c>
      <c r="B553" s="1">
        <v>3.7235200727742897E-2</v>
      </c>
      <c r="C553">
        <f t="shared" si="51"/>
        <v>1.7417323308807855</v>
      </c>
      <c r="D553">
        <f t="shared" si="56"/>
        <v>-0.25523942223203649</v>
      </c>
      <c r="E553">
        <f t="shared" si="54"/>
        <v>0.17168459455271562</v>
      </c>
      <c r="F553">
        <f t="shared" si="55"/>
        <v>9.4693674419949847</v>
      </c>
      <c r="G553" s="9">
        <f t="shared" si="52"/>
        <v>-2.9636199997229609</v>
      </c>
      <c r="H553">
        <f t="shared" si="53"/>
        <v>1.9636199997229609</v>
      </c>
      <c r="S553" s="2"/>
      <c r="T553" s="1"/>
    </row>
    <row r="554" spans="1:20" x14ac:dyDescent="0.25">
      <c r="A554" s="2">
        <v>55.255702702702699</v>
      </c>
      <c r="B554" s="1">
        <v>3.7035057704681101E-2</v>
      </c>
      <c r="C554">
        <f t="shared" si="51"/>
        <v>1.7425192792351467</v>
      </c>
      <c r="D554">
        <f t="shared" si="56"/>
        <v>-0.25432802794823289</v>
      </c>
      <c r="E554">
        <f t="shared" si="54"/>
        <v>0.17075953037088276</v>
      </c>
      <c r="F554">
        <f t="shared" si="55"/>
        <v>9.4354378438266302</v>
      </c>
      <c r="G554" s="9">
        <f t="shared" si="52"/>
        <v>-2.9689303632714528</v>
      </c>
      <c r="H554">
        <f t="shared" si="53"/>
        <v>1.9689303632714528</v>
      </c>
      <c r="S554" s="2"/>
      <c r="T554" s="1"/>
    </row>
    <row r="555" spans="1:20" x14ac:dyDescent="0.25">
      <c r="A555" s="2">
        <v>55.355801801801803</v>
      </c>
      <c r="B555" s="1">
        <v>3.6835990470896599E-2</v>
      </c>
      <c r="C555">
        <f t="shared" si="51"/>
        <v>1.7433048051354527</v>
      </c>
      <c r="D555">
        <f t="shared" si="56"/>
        <v>-0.25341905812011445</v>
      </c>
      <c r="E555">
        <f t="shared" si="54"/>
        <v>0.16983947447818284</v>
      </c>
      <c r="F555">
        <f t="shared" si="55"/>
        <v>9.4016002873364659</v>
      </c>
      <c r="G555" s="9">
        <f t="shared" si="52"/>
        <v>-2.9742412802232243</v>
      </c>
      <c r="H555">
        <f t="shared" si="53"/>
        <v>1.9742412802232243</v>
      </c>
      <c r="S555" s="2"/>
      <c r="T555" s="1"/>
    </row>
    <row r="556" spans="1:20" x14ac:dyDescent="0.25">
      <c r="A556" s="2">
        <v>55.4559009009009</v>
      </c>
      <c r="B556" s="1">
        <v>3.6637993243911697E-2</v>
      </c>
      <c r="C556">
        <f t="shared" si="51"/>
        <v>1.7440889137114159</v>
      </c>
      <c r="D556">
        <f t="shared" si="56"/>
        <v>-0.25251251300456007</v>
      </c>
      <c r="E556">
        <f t="shared" si="54"/>
        <v>0.16892439937710477</v>
      </c>
      <c r="F556">
        <f t="shared" si="55"/>
        <v>9.3678547516009285</v>
      </c>
      <c r="G556" s="9">
        <f t="shared" si="52"/>
        <v>-2.979552746160135</v>
      </c>
      <c r="H556">
        <f t="shared" si="53"/>
        <v>1.979552746160135</v>
      </c>
      <c r="S556" s="2"/>
      <c r="T556" s="1"/>
    </row>
    <row r="557" spans="1:20" x14ac:dyDescent="0.25">
      <c r="A557" s="2">
        <v>55.555999999999997</v>
      </c>
      <c r="B557" s="1">
        <v>3.6441060272330003E-2</v>
      </c>
      <c r="C557">
        <f t="shared" si="51"/>
        <v>1.7448716100650683</v>
      </c>
      <c r="D557">
        <f t="shared" si="56"/>
        <v>-0.25160839278569563</v>
      </c>
      <c r="E557">
        <f t="shared" si="54"/>
        <v>0.16801427772721206</v>
      </c>
      <c r="F557">
        <f t="shared" si="55"/>
        <v>9.3342012134129924</v>
      </c>
      <c r="G557" s="9">
        <f t="shared" si="52"/>
        <v>-2.9848647566960924</v>
      </c>
      <c r="H557">
        <f t="shared" si="53"/>
        <v>1.9848647566960924</v>
      </c>
      <c r="S557" s="2"/>
      <c r="T557" s="1"/>
    </row>
    <row r="558" spans="1:20" x14ac:dyDescent="0.25">
      <c r="A558" s="2">
        <v>55.656099099099102</v>
      </c>
      <c r="B558" s="1">
        <v>3.6245185835669699E-2</v>
      </c>
      <c r="C558">
        <f t="shared" si="51"/>
        <v>1.7456528992709606</v>
      </c>
      <c r="D558">
        <f t="shared" si="56"/>
        <v>-0.25070669757507624</v>
      </c>
      <c r="E558">
        <f t="shared" si="54"/>
        <v>0.16710908234415245</v>
      </c>
      <c r="F558">
        <f t="shared" si="55"/>
        <v>9.3006396473056601</v>
      </c>
      <c r="G558" s="9">
        <f t="shared" si="52"/>
        <v>-2.9901773074669795</v>
      </c>
      <c r="H558">
        <f t="shared" si="53"/>
        <v>1.9901773074669795</v>
      </c>
      <c r="S558" s="2"/>
      <c r="T558" s="1"/>
    </row>
    <row r="559" spans="1:20" x14ac:dyDescent="0.25">
      <c r="A559" s="2">
        <v>55.756198198198199</v>
      </c>
      <c r="B559" s="1">
        <v>3.60503642441969E-2</v>
      </c>
      <c r="C559">
        <f t="shared" si="51"/>
        <v>1.7464327863763573</v>
      </c>
      <c r="D559">
        <f t="shared" si="56"/>
        <v>-0.24980742741435649</v>
      </c>
      <c r="E559">
        <f t="shared" si="54"/>
        <v>0.16620878619866863</v>
      </c>
      <c r="F559">
        <f t="shared" si="55"/>
        <v>9.2671700255749183</v>
      </c>
      <c r="G559" s="9">
        <f t="shared" si="52"/>
        <v>-2.9954903941518829</v>
      </c>
      <c r="H559">
        <f t="shared" si="53"/>
        <v>1.9954903941518829</v>
      </c>
      <c r="S559" s="2"/>
      <c r="T559" s="1"/>
    </row>
    <row r="560" spans="1:20" x14ac:dyDescent="0.25">
      <c r="A560" s="2">
        <v>55.856297297297303</v>
      </c>
      <c r="B560" s="1">
        <v>3.5856589838760798E-2</v>
      </c>
      <c r="C560">
        <f t="shared" si="51"/>
        <v>1.7472112764014345</v>
      </c>
      <c r="D560">
        <f t="shared" si="56"/>
        <v>-0.24891058227355475</v>
      </c>
      <c r="E560">
        <f t="shared" si="54"/>
        <v>0.16531336241562297</v>
      </c>
      <c r="F560">
        <f t="shared" si="55"/>
        <v>9.2337923183028909</v>
      </c>
      <c r="G560" s="9">
        <f t="shared" si="52"/>
        <v>-3.0008040124502764</v>
      </c>
      <c r="H560">
        <f t="shared" si="53"/>
        <v>2.0008040124502764</v>
      </c>
      <c r="S560" s="2"/>
      <c r="T560" s="1"/>
    </row>
    <row r="561" spans="1:20" x14ac:dyDescent="0.25">
      <c r="A561" s="2">
        <v>55.9563963963964</v>
      </c>
      <c r="B561" s="1">
        <v>3.56638569906291E-2</v>
      </c>
      <c r="C561">
        <f t="shared" si="51"/>
        <v>1.7479883743394709</v>
      </c>
      <c r="D561">
        <f t="shared" si="56"/>
        <v>-0.24801616205379276</v>
      </c>
      <c r="E561">
        <f t="shared" si="54"/>
        <v>0.1644227842730262</v>
      </c>
      <c r="F561">
        <f t="shared" si="55"/>
        <v>9.200506493380626</v>
      </c>
      <c r="G561" s="9">
        <f t="shared" si="52"/>
        <v>-3.0061181580966849</v>
      </c>
      <c r="H561">
        <f t="shared" si="53"/>
        <v>2.0061181580966849</v>
      </c>
      <c r="S561" s="2"/>
      <c r="T561" s="1"/>
    </row>
    <row r="562" spans="1:20" x14ac:dyDescent="0.25">
      <c r="A562" s="2">
        <v>56.056495495495497</v>
      </c>
      <c r="B562" s="1">
        <v>3.5472160101324299E-2</v>
      </c>
      <c r="C562">
        <f t="shared" si="51"/>
        <v>1.7487640851570405</v>
      </c>
      <c r="D562">
        <f t="shared" si="56"/>
        <v>-0.24712416658748734</v>
      </c>
      <c r="E562">
        <f t="shared" si="54"/>
        <v>0.16353702520107347</v>
      </c>
      <c r="F562">
        <f t="shared" si="55"/>
        <v>9.1673125165307088</v>
      </c>
      <c r="G562" s="9">
        <f t="shared" si="52"/>
        <v>-3.0114328268581434</v>
      </c>
      <c r="H562">
        <f t="shared" si="53"/>
        <v>2.0114328268581434</v>
      </c>
      <c r="S562" s="2"/>
      <c r="T562" s="1"/>
    </row>
    <row r="563" spans="1:20" x14ac:dyDescent="0.25">
      <c r="A563" s="2">
        <v>56.156594594594601</v>
      </c>
      <c r="B563" s="1">
        <v>3.5281493602461501E-2</v>
      </c>
      <c r="C563">
        <f t="shared" si="51"/>
        <v>1.7495384137942034</v>
      </c>
      <c r="D563">
        <f t="shared" si="56"/>
        <v>-0.24623459563809652</v>
      </c>
      <c r="E563">
        <f t="shared" si="54"/>
        <v>0.16265605878119074</v>
      </c>
      <c r="F563">
        <f t="shared" si="55"/>
        <v>9.1342103513298785</v>
      </c>
      <c r="G563" s="9">
        <f t="shared" si="52"/>
        <v>-3.0167480145261032</v>
      </c>
      <c r="H563">
        <f t="shared" si="53"/>
        <v>2.0167480145261032</v>
      </c>
      <c r="S563" s="2"/>
      <c r="T563" s="1"/>
    </row>
    <row r="564" spans="1:20" x14ac:dyDescent="0.25">
      <c r="A564" s="2">
        <v>56.256693693693698</v>
      </c>
      <c r="B564" s="1">
        <v>3.5091851955586499E-2</v>
      </c>
      <c r="C564">
        <f t="shared" si="51"/>
        <v>1.750311365164692</v>
      </c>
      <c r="D564">
        <f t="shared" si="56"/>
        <v>-0.24534744890241164</v>
      </c>
      <c r="E564">
        <f t="shared" si="54"/>
        <v>0.16177985874508632</v>
      </c>
      <c r="F564">
        <f t="shared" si="55"/>
        <v>9.1011999592313551</v>
      </c>
      <c r="G564" s="9">
        <f t="shared" si="52"/>
        <v>-3.0220637169239315</v>
      </c>
      <c r="H564">
        <f t="shared" si="53"/>
        <v>2.0220637169239315</v>
      </c>
      <c r="S564" s="2"/>
      <c r="T564" s="1"/>
    </row>
    <row r="565" spans="1:20" x14ac:dyDescent="0.25">
      <c r="A565" s="2">
        <v>56.356792792792803</v>
      </c>
      <c r="B565" s="1">
        <v>3.4903229652014603E-2</v>
      </c>
      <c r="C565">
        <f t="shared" si="51"/>
        <v>1.7510829441560996</v>
      </c>
      <c r="D565">
        <f t="shared" si="56"/>
        <v>-0.24446272601046293</v>
      </c>
      <c r="E565">
        <f t="shared" si="54"/>
        <v>0.16090839897380818</v>
      </c>
      <c r="F565">
        <f t="shared" si="55"/>
        <v>9.0682812995869408</v>
      </c>
      <c r="G565" s="9">
        <f t="shared" si="52"/>
        <v>-3.0273799299094892</v>
      </c>
      <c r="H565">
        <f t="shared" si="53"/>
        <v>2.0273799299094892</v>
      </c>
      <c r="S565" s="2"/>
      <c r="T565" s="1"/>
    </row>
    <row r="566" spans="1:20" x14ac:dyDescent="0.25">
      <c r="A566" s="2">
        <v>56.4568918918919</v>
      </c>
      <c r="B566" s="1">
        <v>3.4715621212671098E-2</v>
      </c>
      <c r="C566">
        <f t="shared" si="51"/>
        <v>1.7518531556300641</v>
      </c>
      <c r="D566">
        <f t="shared" si="56"/>
        <v>-0.2435804265260168</v>
      </c>
      <c r="E566">
        <f t="shared" si="54"/>
        <v>0.16004165349681329</v>
      </c>
      <c r="F566">
        <f t="shared" si="55"/>
        <v>9.0354543296692107</v>
      </c>
      <c r="G566" s="9">
        <f t="shared" si="52"/>
        <v>-3.0326966493617826</v>
      </c>
      <c r="H566">
        <f t="shared" si="53"/>
        <v>2.0326966493617826</v>
      </c>
      <c r="S566" s="2"/>
      <c r="T566" s="1"/>
    </row>
    <row r="567" spans="1:20" x14ac:dyDescent="0.25">
      <c r="A567" s="2">
        <v>56.556990990990997</v>
      </c>
      <c r="B567" s="1">
        <v>3.4529021187931802E-2</v>
      </c>
      <c r="C567">
        <f t="shared" si="51"/>
        <v>1.7526220044224521</v>
      </c>
      <c r="D567">
        <f t="shared" si="56"/>
        <v>-0.24270054994782411</v>
      </c>
      <c r="E567">
        <f t="shared" si="54"/>
        <v>0.15917959649103836</v>
      </c>
      <c r="F567">
        <f t="shared" si="55"/>
        <v>9.0027190046932386</v>
      </c>
      <c r="G567" s="9">
        <f t="shared" si="52"/>
        <v>-3.0380138711973679</v>
      </c>
      <c r="H567">
        <f t="shared" si="53"/>
        <v>2.0380138711973679</v>
      </c>
      <c r="S567" s="2"/>
      <c r="T567" s="1"/>
    </row>
    <row r="568" spans="1:20" x14ac:dyDescent="0.25">
      <c r="A568" s="2">
        <v>56.657090090090101</v>
      </c>
      <c r="B568" s="1">
        <v>3.4343424157464698E-2</v>
      </c>
      <c r="C568">
        <f t="shared" si="51"/>
        <v>1.7533894953435405</v>
      </c>
      <c r="D568">
        <f t="shared" si="56"/>
        <v>-0.24182309571024127</v>
      </c>
      <c r="E568">
        <f t="shared" si="54"/>
        <v>0.15832220227998167</v>
      </c>
      <c r="F568">
        <f t="shared" si="55"/>
        <v>8.9700752778383901</v>
      </c>
      <c r="G568" s="9">
        <f t="shared" si="52"/>
        <v>-3.0433315913581791</v>
      </c>
      <c r="H568">
        <f t="shared" si="53"/>
        <v>2.0433315913581791</v>
      </c>
      <c r="S568" s="2"/>
      <c r="T568" s="1"/>
    </row>
    <row r="569" spans="1:20" x14ac:dyDescent="0.25">
      <c r="A569" s="2">
        <v>56.757189189189198</v>
      </c>
      <c r="B569" s="1">
        <v>3.4158824730072701E-2</v>
      </c>
      <c r="C569">
        <f t="shared" si="51"/>
        <v>1.7541556331781956</v>
      </c>
      <c r="D569">
        <f t="shared" si="56"/>
        <v>-0.24094806318383716</v>
      </c>
      <c r="E569">
        <f t="shared" si="54"/>
        <v>0.15746944533279031</v>
      </c>
      <c r="F569">
        <f t="shared" si="55"/>
        <v>8.9375231002698659</v>
      </c>
      <c r="G569" s="9">
        <f t="shared" si="52"/>
        <v>-3.0486498058171838</v>
      </c>
      <c r="H569">
        <f t="shared" si="53"/>
        <v>2.0486498058171838</v>
      </c>
      <c r="S569" s="2"/>
      <c r="T569" s="1"/>
    </row>
    <row r="570" spans="1:20" x14ac:dyDescent="0.25">
      <c r="A570" s="2">
        <v>56.857288288288302</v>
      </c>
      <c r="B570" s="1">
        <v>3.3975217543536898E-2</v>
      </c>
      <c r="C570">
        <f t="shared" si="51"/>
        <v>1.7549204226860537</v>
      </c>
      <c r="D570">
        <f t="shared" si="56"/>
        <v>-0.24007545167558522</v>
      </c>
      <c r="E570">
        <f t="shared" si="54"/>
        <v>0.15662130026335494</v>
      </c>
      <c r="F570">
        <f t="shared" si="55"/>
        <v>8.905062421160137</v>
      </c>
      <c r="G570" s="9">
        <f t="shared" si="52"/>
        <v>-3.0539685105734176</v>
      </c>
      <c r="H570">
        <f t="shared" si="53"/>
        <v>2.0539685105734176</v>
      </c>
      <c r="S570" s="2"/>
      <c r="T570" s="1"/>
    </row>
    <row r="571" spans="1:20" x14ac:dyDescent="0.25">
      <c r="A571" s="2">
        <v>56.957387387387399</v>
      </c>
      <c r="B571" s="1">
        <v>3.3792597264461002E-2</v>
      </c>
      <c r="C571">
        <f t="shared" si="51"/>
        <v>1.7556838686016956</v>
      </c>
      <c r="D571">
        <f t="shared" si="56"/>
        <v>-0.23920526043075427</v>
      </c>
      <c r="E571">
        <f t="shared" si="54"/>
        <v>0.15577774182941145</v>
      </c>
      <c r="F571">
        <f t="shared" si="55"/>
        <v>8.87269318771021</v>
      </c>
      <c r="G571" s="9">
        <f t="shared" si="52"/>
        <v>-3.0592877016552604</v>
      </c>
      <c r="H571">
        <f t="shared" si="53"/>
        <v>2.0592877016552604</v>
      </c>
      <c r="S571" s="2"/>
      <c r="T571" s="1"/>
    </row>
    <row r="572" spans="1:20" x14ac:dyDescent="0.25">
      <c r="A572" s="2">
        <v>57.057486486486503</v>
      </c>
      <c r="B572" s="1">
        <v>3.3610958588116399E-2</v>
      </c>
      <c r="C572">
        <f t="shared" si="51"/>
        <v>1.7564459756348245</v>
      </c>
      <c r="D572">
        <f t="shared" si="56"/>
        <v>-0.23833748863182078</v>
      </c>
      <c r="E572">
        <f t="shared" si="54"/>
        <v>0.15493874493164833</v>
      </c>
      <c r="F572">
        <f t="shared" si="55"/>
        <v>8.8404153451707046</v>
      </c>
      <c r="G572" s="9">
        <f t="shared" si="52"/>
        <v>-3.0646073751204113</v>
      </c>
      <c r="H572">
        <f t="shared" si="53"/>
        <v>2.0646073751204113</v>
      </c>
      <c r="S572" s="2"/>
      <c r="T572" s="1"/>
    </row>
    <row r="573" spans="1:20" x14ac:dyDescent="0.25">
      <c r="A573" s="2">
        <v>57.157585585585601</v>
      </c>
      <c r="B573" s="1">
        <v>3.3430296238287298E-2</v>
      </c>
      <c r="C573">
        <f t="shared" si="51"/>
        <v>1.7572067484704375</v>
      </c>
      <c r="D573">
        <f t="shared" si="56"/>
        <v>-0.23747213540234624</v>
      </c>
      <c r="E573">
        <f t="shared" si="54"/>
        <v>0.15410428461281939</v>
      </c>
      <c r="F573">
        <f t="shared" si="55"/>
        <v>8.808228836862666</v>
      </c>
      <c r="G573" s="9">
        <f t="shared" si="52"/>
        <v>-3.0699275270642681</v>
      </c>
      <c r="H573">
        <f t="shared" si="53"/>
        <v>2.0699275270642681</v>
      </c>
      <c r="S573" s="2"/>
      <c r="T573" s="1"/>
    </row>
    <row r="574" spans="1:20" x14ac:dyDescent="0.25">
      <c r="A574" s="2">
        <v>57.257684684684698</v>
      </c>
      <c r="B574" s="1">
        <v>3.3250604967118798E-2</v>
      </c>
      <c r="C574">
        <f t="shared" si="51"/>
        <v>1.7579661917690002</v>
      </c>
      <c r="D574">
        <f t="shared" si="56"/>
        <v>-0.23660919980277426</v>
      </c>
      <c r="E574">
        <f t="shared" si="54"/>
        <v>0.15327433605686977</v>
      </c>
      <c r="F574">
        <f t="shared" si="55"/>
        <v>8.7761336041986482</v>
      </c>
      <c r="G574" s="9">
        <f t="shared" si="52"/>
        <v>-3.0752481535922498</v>
      </c>
      <c r="H574">
        <f t="shared" si="53"/>
        <v>2.0752481535922498</v>
      </c>
      <c r="S574" s="2"/>
      <c r="T574" s="1"/>
    </row>
    <row r="575" spans="1:20" x14ac:dyDescent="0.25">
      <c r="A575" s="2">
        <v>57.357783783783802</v>
      </c>
      <c r="B575" s="1">
        <v>3.30718795549634E-2</v>
      </c>
      <c r="C575">
        <f t="shared" si="51"/>
        <v>1.7587243101666157</v>
      </c>
      <c r="D575">
        <f t="shared" si="56"/>
        <v>-0.23574868083604664</v>
      </c>
      <c r="E575">
        <f t="shared" si="54"/>
        <v>0.15244887458806036</v>
      </c>
      <c r="F575">
        <f t="shared" si="55"/>
        <v>8.7441295867031386</v>
      </c>
      <c r="G575" s="9">
        <f t="shared" si="52"/>
        <v>-3.080569250851648</v>
      </c>
      <c r="H575">
        <f t="shared" si="53"/>
        <v>2.080569250851648</v>
      </c>
      <c r="S575" s="2"/>
      <c r="T575" s="1"/>
    </row>
    <row r="576" spans="1:20" x14ac:dyDescent="0.25">
      <c r="A576" s="2">
        <v>57.457882882882899</v>
      </c>
      <c r="B576" s="1">
        <v>3.28941148102301E-2</v>
      </c>
      <c r="C576">
        <f t="shared" si="51"/>
        <v>1.7594811082751953</v>
      </c>
      <c r="D576">
        <f t="shared" si="56"/>
        <v>-0.23489057744465955</v>
      </c>
      <c r="E576">
        <f t="shared" si="54"/>
        <v>0.15162787567010413</v>
      </c>
      <c r="F576">
        <f t="shared" si="55"/>
        <v>8.7122167220331725</v>
      </c>
      <c r="G576" s="9">
        <f t="shared" si="52"/>
        <v>-3.0858908150115116</v>
      </c>
      <c r="H576">
        <f t="shared" si="53"/>
        <v>2.0858908150115116</v>
      </c>
      <c r="S576" s="2"/>
      <c r="T576" s="1"/>
    </row>
    <row r="577" spans="1:20" x14ac:dyDescent="0.25">
      <c r="A577" s="2">
        <v>57.557981981982003</v>
      </c>
      <c r="B577" s="1">
        <v>3.2717305569232601E-2</v>
      </c>
      <c r="C577">
        <f t="shared" si="51"/>
        <v>1.7602365906826263</v>
      </c>
      <c r="D577">
        <f t="shared" si="56"/>
        <v>-0.23403488851414372</v>
      </c>
      <c r="E577">
        <f t="shared" si="54"/>
        <v>0.15081131490530425</v>
      </c>
      <c r="F577">
        <f t="shared" si="55"/>
        <v>8.6803949459985166</v>
      </c>
      <c r="G577" s="9">
        <f t="shared" si="52"/>
        <v>-3.0912128422777858</v>
      </c>
      <c r="H577">
        <f t="shared" si="53"/>
        <v>2.0912128422777858</v>
      </c>
      <c r="S577" s="2"/>
      <c r="T577" s="1"/>
    </row>
    <row r="578" spans="1:20" x14ac:dyDescent="0.25">
      <c r="A578" s="2">
        <v>57.6580810810811</v>
      </c>
      <c r="B578" s="1">
        <v>3.2541446696040498E-2</v>
      </c>
      <c r="C578">
        <f t="shared" si="51"/>
        <v>1.7609907619529372</v>
      </c>
      <c r="D578">
        <f t="shared" si="56"/>
        <v>-0.23318161287102779</v>
      </c>
      <c r="E578">
        <f t="shared" si="54"/>
        <v>0.149999168033705</v>
      </c>
      <c r="F578">
        <f t="shared" si="55"/>
        <v>8.6486641925820713</v>
      </c>
      <c r="G578" s="9">
        <f t="shared" si="52"/>
        <v>-3.0965353288723003</v>
      </c>
      <c r="H578">
        <f t="shared" si="53"/>
        <v>2.0965353288723003</v>
      </c>
      <c r="S578" s="2"/>
      <c r="T578" s="1"/>
    </row>
    <row r="579" spans="1:20" x14ac:dyDescent="0.25">
      <c r="A579" s="2">
        <v>57.758180180180197</v>
      </c>
      <c r="B579" s="1">
        <v>3.2366533082329299E-2</v>
      </c>
      <c r="C579">
        <f t="shared" ref="C579:C642" si="57">LOG(0.5*A579+SQRT(0.25*A579^2+1))</f>
        <v>1.7617436266264643</v>
      </c>
      <c r="D579">
        <f t="shared" si="56"/>
        <v>-0.23233074928558922</v>
      </c>
      <c r="E579">
        <f t="shared" si="54"/>
        <v>0.149191410932243</v>
      </c>
      <c r="F579">
        <f t="shared" si="55"/>
        <v>8.617024393959797</v>
      </c>
      <c r="G579" s="9">
        <f t="shared" si="52"/>
        <v>-3.1018582710519529</v>
      </c>
      <c r="H579">
        <f t="shared" si="53"/>
        <v>2.1018582710519529</v>
      </c>
      <c r="S579" s="2"/>
      <c r="T579" s="1"/>
    </row>
    <row r="580" spans="1:20" x14ac:dyDescent="0.25">
      <c r="A580" s="2">
        <v>57.858279279279301</v>
      </c>
      <c r="B580" s="1">
        <v>3.2192559647232499E-2</v>
      </c>
      <c r="C580">
        <f t="shared" si="57"/>
        <v>1.7624951892200149</v>
      </c>
      <c r="D580">
        <f t="shared" si="56"/>
        <v>-0.23148229647101395</v>
      </c>
      <c r="E580">
        <f t="shared" si="54"/>
        <v>0.14838801961390896</v>
      </c>
      <c r="F580">
        <f t="shared" si="55"/>
        <v>8.585475480520719</v>
      </c>
      <c r="G580" s="9">
        <f t="shared" ref="G580:G643" si="58">((E580-E579)/E579)/((A580-A579)/A579)</f>
        <v>-3.1071816650945197</v>
      </c>
      <c r="H580">
        <f t="shared" ref="H580:H643" si="59">ABS(-1-G580)</f>
        <v>2.1071816650945197</v>
      </c>
      <c r="S580" s="2"/>
      <c r="T580" s="1"/>
    </row>
    <row r="581" spans="1:20" x14ac:dyDescent="0.25">
      <c r="A581" s="2">
        <v>57.958378378378399</v>
      </c>
      <c r="B581" s="1">
        <v>3.20195213371934E-2</v>
      </c>
      <c r="C581">
        <f t="shared" si="57"/>
        <v>1.7632454542270284</v>
      </c>
      <c r="D581">
        <f t="shared" si="56"/>
        <v>-0.23063625308595997</v>
      </c>
      <c r="E581">
        <f t="shared" si="54"/>
        <v>0.14758897022691037</v>
      </c>
      <c r="F581">
        <f t="shared" si="55"/>
        <v>8.5540173808864957</v>
      </c>
      <c r="G581" s="9">
        <f t="shared" si="58"/>
        <v>-3.1125055073186525</v>
      </c>
      <c r="H581">
        <f t="shared" si="59"/>
        <v>2.1125055073186525</v>
      </c>
      <c r="S581" s="2"/>
      <c r="T581" s="1"/>
    </row>
    <row r="582" spans="1:20" x14ac:dyDescent="0.25">
      <c r="A582" s="2">
        <v>58.058477477477503</v>
      </c>
      <c r="B582" s="1">
        <v>3.1847413125819103E-2</v>
      </c>
      <c r="C582">
        <f t="shared" si="57"/>
        <v>1.7639944261177389</v>
      </c>
      <c r="D582">
        <f t="shared" si="56"/>
        <v>-0.22979261773231371</v>
      </c>
      <c r="E582">
        <f t="shared" ref="E582:E645" si="60">(1/10^B582)*(10^(2*B582)-1)</f>
        <v>0.14679423905384814</v>
      </c>
      <c r="F582">
        <f t="shared" ref="F582:F645" si="61">A582*E582</f>
        <v>8.5226500219312911</v>
      </c>
      <c r="G582" s="9">
        <f t="shared" si="58"/>
        <v>-3.1178297940513442</v>
      </c>
      <c r="H582">
        <f t="shared" si="59"/>
        <v>2.1178297940513442</v>
      </c>
      <c r="S582" s="2"/>
      <c r="T582" s="1"/>
    </row>
    <row r="583" spans="1:20" x14ac:dyDescent="0.25">
      <c r="A583" s="2">
        <v>58.1585765765766</v>
      </c>
      <c r="B583" s="1">
        <v>3.1676230013733701E-2</v>
      </c>
      <c r="C583">
        <f t="shared" si="57"/>
        <v>1.7647421093393334</v>
      </c>
      <c r="D583">
        <f t="shared" si="56"/>
        <v>-0.22895138895901271</v>
      </c>
      <c r="E583">
        <f t="shared" si="60"/>
        <v>0.14600380251089046</v>
      </c>
      <c r="F583">
        <f t="shared" si="61"/>
        <v>8.4913733288009894</v>
      </c>
      <c r="G583" s="9">
        <f t="shared" si="58"/>
        <v>-3.1231545216656613</v>
      </c>
      <c r="H583">
        <f t="shared" si="59"/>
        <v>2.1231545216656613</v>
      </c>
      <c r="S583" s="2"/>
      <c r="T583" s="1"/>
    </row>
    <row r="584" spans="1:20" x14ac:dyDescent="0.25">
      <c r="A584" s="2">
        <v>58.258675675675697</v>
      </c>
      <c r="B584" s="1">
        <v>3.1505967028433703E-2</v>
      </c>
      <c r="C584">
        <f t="shared" si="57"/>
        <v>1.7654885083161098</v>
      </c>
      <c r="D584">
        <f t="shared" si="56"/>
        <v>-0.22811256526012141</v>
      </c>
      <c r="E584">
        <f t="shared" si="60"/>
        <v>0.14521763714696082</v>
      </c>
      <c r="F584">
        <f t="shared" si="61"/>
        <v>8.4601872249327457</v>
      </c>
      <c r="G584" s="9">
        <f t="shared" si="58"/>
        <v>-3.1284796865450475</v>
      </c>
      <c r="H584">
        <f t="shared" si="59"/>
        <v>2.1284796865450475</v>
      </c>
      <c r="S584" s="2"/>
      <c r="T584" s="1"/>
    </row>
    <row r="585" spans="1:20" x14ac:dyDescent="0.25">
      <c r="A585" s="2">
        <v>58.358774774774801</v>
      </c>
      <c r="B585" s="1">
        <v>3.1336619224143297E-2</v>
      </c>
      <c r="C585">
        <f t="shared" si="57"/>
        <v>1.7662336274496349</v>
      </c>
      <c r="D585">
        <f t="shared" si="56"/>
        <v>-0.2272761450766238</v>
      </c>
      <c r="E585">
        <f t="shared" si="60"/>
        <v>0.14443571964292598</v>
      </c>
      <c r="F585">
        <f t="shared" si="61"/>
        <v>8.4290916320740337</v>
      </c>
      <c r="G585" s="9">
        <f t="shared" si="58"/>
        <v>-3.1338052851093008</v>
      </c>
      <c r="H585">
        <f t="shared" si="59"/>
        <v>2.1338052851093008</v>
      </c>
      <c r="S585" s="2"/>
      <c r="T585" s="1"/>
    </row>
    <row r="586" spans="1:20" x14ac:dyDescent="0.25">
      <c r="A586" s="2">
        <v>58.458873873873898</v>
      </c>
      <c r="B586" s="1">
        <v>3.1168181681670699E-2</v>
      </c>
      <c r="C586">
        <f t="shared" si="57"/>
        <v>1.7669774711188977</v>
      </c>
      <c r="D586">
        <f t="shared" si="56"/>
        <v>-0.22644212679732029</v>
      </c>
      <c r="E586">
        <f t="shared" si="60"/>
        <v>0.14365802681079343</v>
      </c>
      <c r="F586">
        <f t="shared" si="61"/>
        <v>8.3980864703017684</v>
      </c>
      <c r="G586" s="9">
        <f t="shared" si="58"/>
        <v>-3.1391313138001857</v>
      </c>
      <c r="H586">
        <f t="shared" si="59"/>
        <v>2.1391313138001857</v>
      </c>
      <c r="S586" s="2"/>
      <c r="T586" s="1"/>
    </row>
    <row r="587" spans="1:20" x14ac:dyDescent="0.25">
      <c r="A587" s="2">
        <v>58.558972972973002</v>
      </c>
      <c r="B587" s="1">
        <v>3.1000649508265199E-2</v>
      </c>
      <c r="C587">
        <f t="shared" si="57"/>
        <v>1.7677200436804654</v>
      </c>
      <c r="D587">
        <f t="shared" si="56"/>
        <v>-0.22561050875863578</v>
      </c>
      <c r="E587">
        <f t="shared" si="60"/>
        <v>0.14288453559291162</v>
      </c>
      <c r="F587">
        <f t="shared" si="61"/>
        <v>8.3671716580411104</v>
      </c>
      <c r="G587" s="9">
        <f t="shared" si="58"/>
        <v>-3.1444577690910798</v>
      </c>
      <c r="H587">
        <f t="shared" si="59"/>
        <v>2.1444577690910798</v>
      </c>
      <c r="S587" s="2"/>
      <c r="T587" s="1"/>
    </row>
    <row r="588" spans="1:20" x14ac:dyDescent="0.25">
      <c r="A588" s="2">
        <v>58.6590720720721</v>
      </c>
      <c r="B588" s="1">
        <v>3.0834017837475299E-2</v>
      </c>
      <c r="C588">
        <f t="shared" si="57"/>
        <v>1.7684613494686352</v>
      </c>
      <c r="D588">
        <f t="shared" si="56"/>
        <v>-0.22478128924542679</v>
      </c>
      <c r="E588">
        <f t="shared" si="60"/>
        <v>0.14211522306117944</v>
      </c>
      <c r="F588">
        <f t="shared" si="61"/>
        <v>8.3363471120843275</v>
      </c>
      <c r="G588" s="9">
        <f t="shared" si="58"/>
        <v>-3.1497846474766353</v>
      </c>
      <c r="H588">
        <f t="shared" si="59"/>
        <v>2.1497846474766353</v>
      </c>
      <c r="S588" s="2"/>
      <c r="T588" s="1"/>
    </row>
    <row r="589" spans="1:20" x14ac:dyDescent="0.25">
      <c r="A589" s="2">
        <v>58.759171171171197</v>
      </c>
      <c r="B589" s="1">
        <v>3.06682818290069E-2</v>
      </c>
      <c r="C589">
        <f t="shared" si="57"/>
        <v>1.7692013927955859</v>
      </c>
      <c r="D589">
        <f t="shared" si="56"/>
        <v>-0.22395446649227052</v>
      </c>
      <c r="E589">
        <f t="shared" si="60"/>
        <v>0.1413500664162585</v>
      </c>
      <c r="F589">
        <f t="shared" si="61"/>
        <v>8.3056127476093504</v>
      </c>
      <c r="G589" s="9">
        <f t="shared" si="58"/>
        <v>-3.1551119454808454</v>
      </c>
      <c r="H589">
        <f t="shared" si="59"/>
        <v>2.1551119454808454</v>
      </c>
      <c r="S589" s="2"/>
      <c r="T589" s="1"/>
    </row>
    <row r="590" spans="1:20" x14ac:dyDescent="0.25">
      <c r="A590" s="2">
        <v>58.859270270270301</v>
      </c>
      <c r="B590" s="1">
        <v>3.0503436668583302E-2</v>
      </c>
      <c r="C590">
        <f t="shared" si="57"/>
        <v>1.7699401779515278</v>
      </c>
      <c r="D590">
        <f t="shared" si="56"/>
        <v>-0.22313003868279124</v>
      </c>
      <c r="E590">
        <f t="shared" si="60"/>
        <v>0.14058904298679381</v>
      </c>
      <c r="F590">
        <f t="shared" si="61"/>
        <v>8.2749684781983461</v>
      </c>
      <c r="G590" s="9">
        <f t="shared" si="58"/>
        <v>-3.1604396596480924</v>
      </c>
      <c r="H590">
        <f t="shared" si="59"/>
        <v>2.1604396596480924</v>
      </c>
      <c r="S590" s="2"/>
      <c r="T590" s="1"/>
    </row>
    <row r="591" spans="1:20" x14ac:dyDescent="0.25">
      <c r="A591" s="2">
        <v>58.959369369369398</v>
      </c>
      <c r="B591" s="1">
        <v>3.0339477567805001E-2</v>
      </c>
      <c r="C591">
        <f t="shared" si="57"/>
        <v>1.770677709204852</v>
      </c>
      <c r="D591">
        <f t="shared" si="56"/>
        <v>-0.22230800395142913</v>
      </c>
      <c r="E591">
        <f t="shared" si="60"/>
        <v>0.1398321302286378</v>
      </c>
      <c r="F591">
        <f t="shared" si="61"/>
        <v>8.2444142158560201</v>
      </c>
      <c r="G591" s="9">
        <f t="shared" si="58"/>
        <v>-3.1657677865523297</v>
      </c>
      <c r="H591">
        <f t="shared" si="59"/>
        <v>2.1657677865523297</v>
      </c>
      <c r="S591" s="2"/>
      <c r="T591" s="1"/>
    </row>
    <row r="592" spans="1:20" x14ac:dyDescent="0.25">
      <c r="A592" s="2">
        <v>59.059468468468502</v>
      </c>
      <c r="B592" s="1">
        <v>3.0176399764010299E-2</v>
      </c>
      <c r="C592">
        <f t="shared" si="57"/>
        <v>1.7714139908022781</v>
      </c>
      <c r="D592">
        <f t="shared" si="56"/>
        <v>-0.22148836038383657</v>
      </c>
      <c r="E592">
        <f t="shared" si="60"/>
        <v>0.13907930572407887</v>
      </c>
      <c r="F592">
        <f t="shared" si="61"/>
        <v>8.2139498710277259</v>
      </c>
      <c r="G592" s="9">
        <f t="shared" si="58"/>
        <v>-3.171096322799106</v>
      </c>
      <c r="H592">
        <f t="shared" si="59"/>
        <v>2.171096322799106</v>
      </c>
      <c r="S592" s="2"/>
      <c r="T592" s="1"/>
    </row>
    <row r="593" spans="1:20" x14ac:dyDescent="0.25">
      <c r="A593" s="2">
        <v>59.159567567567599</v>
      </c>
      <c r="B593" s="1">
        <v>3.0014198520137599E-2</v>
      </c>
      <c r="C593">
        <f t="shared" si="57"/>
        <v>1.7721490269689995</v>
      </c>
      <c r="D593">
        <f t="shared" si="56"/>
        <v>-0.22067110601674092</v>
      </c>
      <c r="E593">
        <f t="shared" si="60"/>
        <v>0.13833054718108037</v>
      </c>
      <c r="F593">
        <f t="shared" si="61"/>
        <v>8.1835753526177211</v>
      </c>
      <c r="G593" s="9">
        <f t="shared" si="58"/>
        <v>-3.1764252650082296</v>
      </c>
      <c r="H593">
        <f t="shared" si="59"/>
        <v>2.1764252650082296</v>
      </c>
      <c r="S593" s="2"/>
      <c r="T593" s="1"/>
    </row>
    <row r="594" spans="1:20" x14ac:dyDescent="0.25">
      <c r="A594" s="2">
        <v>59.259666666666703</v>
      </c>
      <c r="B594" s="1">
        <v>2.98528691245874E-2</v>
      </c>
      <c r="C594">
        <f t="shared" si="57"/>
        <v>1.7728828219088304</v>
      </c>
      <c r="D594">
        <f t="shared" si="56"/>
        <v>-0.21985623883883179</v>
      </c>
      <c r="E594">
        <f t="shared" si="60"/>
        <v>0.13758583243252012</v>
      </c>
      <c r="F594">
        <f t="shared" si="61"/>
        <v>8.1532905680070034</v>
      </c>
      <c r="G594" s="9">
        <f t="shared" si="58"/>
        <v>-3.18175460983081</v>
      </c>
      <c r="H594">
        <f t="shared" si="59"/>
        <v>2.18175460983081</v>
      </c>
      <c r="S594" s="2"/>
      <c r="T594" s="1"/>
    </row>
    <row r="595" spans="1:20" x14ac:dyDescent="0.25">
      <c r="A595" s="2">
        <v>59.3597657657658</v>
      </c>
      <c r="B595" s="1">
        <v>2.9692406891085599E-2</v>
      </c>
      <c r="C595">
        <f t="shared" si="57"/>
        <v>1.7736153798043481</v>
      </c>
      <c r="D595">
        <f t="shared" si="56"/>
        <v>-0.21904375679193797</v>
      </c>
      <c r="E595">
        <f t="shared" si="60"/>
        <v>0.13684513943543772</v>
      </c>
      <c r="F595">
        <f t="shared" si="61"/>
        <v>8.1230954230711436</v>
      </c>
      <c r="G595" s="9">
        <f t="shared" si="58"/>
        <v>-3.1870843539424243</v>
      </c>
      <c r="H595">
        <f t="shared" si="59"/>
        <v>2.1870843539424243</v>
      </c>
      <c r="S595" s="2"/>
      <c r="T595" s="1"/>
    </row>
    <row r="596" spans="1:20" x14ac:dyDescent="0.25">
      <c r="A596" s="2">
        <v>59.459864864864898</v>
      </c>
      <c r="B596" s="1">
        <v>2.95328071585471E-2</v>
      </c>
      <c r="C596">
        <f t="shared" si="57"/>
        <v>1.7743467048170363</v>
      </c>
      <c r="D596">
        <f t="shared" si="56"/>
        <v>-0.21823365777119713</v>
      </c>
      <c r="E596">
        <f t="shared" si="60"/>
        <v>0.13610844627028598</v>
      </c>
      <c r="F596">
        <f t="shared" si="61"/>
        <v>8.0929898221979286</v>
      </c>
      <c r="G596" s="9">
        <f t="shared" si="58"/>
        <v>-3.1924144940450323</v>
      </c>
      <c r="H596">
        <f t="shared" si="59"/>
        <v>2.1924144940450323</v>
      </c>
      <c r="S596" s="2"/>
      <c r="T596" s="1"/>
    </row>
    <row r="597" spans="1:20" x14ac:dyDescent="0.25">
      <c r="A597" s="2">
        <v>59.559963963964002</v>
      </c>
      <c r="B597" s="1">
        <v>2.9374065290940998E-2</v>
      </c>
      <c r="C597">
        <f t="shared" si="57"/>
        <v>1.7750768010874269</v>
      </c>
      <c r="D597">
        <f t="shared" si="56"/>
        <v>-0.2174259396245932</v>
      </c>
      <c r="E597">
        <f t="shared" si="60"/>
        <v>0.13537573114019036</v>
      </c>
      <c r="F597">
        <f t="shared" si="61"/>
        <v>8.0629736683050179</v>
      </c>
      <c r="G597" s="9">
        <f t="shared" si="58"/>
        <v>-3.1977450268576391</v>
      </c>
      <c r="H597">
        <f t="shared" si="59"/>
        <v>2.1977450268576391</v>
      </c>
      <c r="S597" s="2"/>
      <c r="T597" s="1"/>
    </row>
    <row r="598" spans="1:20" x14ac:dyDescent="0.25">
      <c r="A598" s="2">
        <v>59.660063063063099</v>
      </c>
      <c r="B598" s="1">
        <v>2.9216176677154999E-2</v>
      </c>
      <c r="C598">
        <f t="shared" si="57"/>
        <v>1.7758056727352398</v>
      </c>
      <c r="D598">
        <f t="shared" si="56"/>
        <v>-0.21662060015611131</v>
      </c>
      <c r="E598">
        <f t="shared" si="60"/>
        <v>0.13464697237020801</v>
      </c>
      <c r="F598">
        <f t="shared" si="61"/>
        <v>8.033046862857125</v>
      </c>
      <c r="G598" s="9">
        <f t="shared" si="58"/>
        <v>-3.2030759491402763</v>
      </c>
      <c r="H598">
        <f t="shared" si="59"/>
        <v>2.2030759491402763</v>
      </c>
      <c r="S598" s="2"/>
      <c r="T598" s="1"/>
    </row>
    <row r="599" spans="1:20" x14ac:dyDescent="0.25">
      <c r="A599" s="2">
        <v>59.760162162162203</v>
      </c>
      <c r="B599" s="1">
        <v>2.9059136730862599E-2</v>
      </c>
      <c r="C599">
        <f t="shared" si="57"/>
        <v>1.7765333238595225</v>
      </c>
      <c r="D599">
        <f t="shared" si="56"/>
        <v>-0.2158176371227622</v>
      </c>
      <c r="E599">
        <f t="shared" si="60"/>
        <v>0.13392214840660022</v>
      </c>
      <c r="F599">
        <f t="shared" si="61"/>
        <v>8.0032093058835816</v>
      </c>
      <c r="G599" s="9">
        <f t="shared" si="58"/>
        <v>-3.2084072576563418</v>
      </c>
      <c r="H599">
        <f t="shared" si="59"/>
        <v>2.2084072576563418</v>
      </c>
      <c r="S599" s="2"/>
      <c r="T599" s="1"/>
    </row>
    <row r="600" spans="1:20" x14ac:dyDescent="0.25">
      <c r="A600" s="2">
        <v>59.8602612612613</v>
      </c>
      <c r="B600" s="1">
        <v>2.8902940890388799E-2</v>
      </c>
      <c r="C600">
        <f t="shared" si="57"/>
        <v>1.7772597585387879</v>
      </c>
      <c r="D600">
        <f t="shared" si="56"/>
        <v>-0.21501704823857648</v>
      </c>
      <c r="E600">
        <f t="shared" si="60"/>
        <v>0.13320123781610177</v>
      </c>
      <c r="F600">
        <f t="shared" si="61"/>
        <v>7.9734608959952507</v>
      </c>
      <c r="G600" s="9">
        <f t="shared" si="58"/>
        <v>-3.2137389492116983</v>
      </c>
      <c r="H600">
        <f t="shared" si="59"/>
        <v>2.2137389492116983</v>
      </c>
      <c r="S600" s="2"/>
      <c r="T600" s="1"/>
    </row>
    <row r="601" spans="1:20" x14ac:dyDescent="0.25">
      <c r="A601" s="2">
        <v>59.960360360360397</v>
      </c>
      <c r="B601" s="1">
        <v>2.8747584618578299E-2</v>
      </c>
      <c r="C601">
        <f t="shared" si="57"/>
        <v>1.7779849808311514</v>
      </c>
      <c r="D601">
        <f t="shared" si="56"/>
        <v>-0.21421883117270918</v>
      </c>
      <c r="E601">
        <f t="shared" si="60"/>
        <v>0.13248421928520118</v>
      </c>
      <c r="F601">
        <f t="shared" si="61"/>
        <v>7.9438015304016716</v>
      </c>
      <c r="G601" s="9">
        <f t="shared" si="58"/>
        <v>-3.2190710206259197</v>
      </c>
      <c r="H601">
        <f t="shared" si="59"/>
        <v>2.2190710206259197</v>
      </c>
      <c r="S601" s="2"/>
      <c r="T601" s="1"/>
    </row>
    <row r="602" spans="1:20" x14ac:dyDescent="0.25">
      <c r="A602" s="2">
        <v>60.060459459459501</v>
      </c>
      <c r="B602" s="1">
        <v>2.8593063402663401E-2</v>
      </c>
      <c r="C602">
        <f t="shared" si="57"/>
        <v>1.7787089947744656</v>
      </c>
      <c r="D602">
        <f t="shared" si="56"/>
        <v>-0.21342298355134692</v>
      </c>
      <c r="E602">
        <f t="shared" si="60"/>
        <v>0.13177107161942286</v>
      </c>
      <c r="F602">
        <f t="shared" si="61"/>
        <v>7.9142311049278815</v>
      </c>
      <c r="G602" s="9">
        <f t="shared" si="58"/>
        <v>-3.224403468748327</v>
      </c>
      <c r="H602">
        <f t="shared" si="59"/>
        <v>2.224403468748327</v>
      </c>
      <c r="S602" s="2"/>
      <c r="T602" s="1"/>
    </row>
    <row r="603" spans="1:20" x14ac:dyDescent="0.25">
      <c r="A603" s="2">
        <v>60.160558558558598</v>
      </c>
      <c r="B603" s="1">
        <v>2.8439372754133E-2</v>
      </c>
      <c r="C603">
        <f t="shared" si="57"/>
        <v>1.779431804386457</v>
      </c>
      <c r="D603">
        <f t="shared" si="56"/>
        <v>-0.2126295029571949</v>
      </c>
      <c r="E603">
        <f t="shared" si="60"/>
        <v>0.13106177374261641</v>
      </c>
      <c r="F603">
        <f t="shared" si="61"/>
        <v>7.884749514031232</v>
      </c>
      <c r="G603" s="9">
        <f t="shared" si="58"/>
        <v>-3.2297362904484572</v>
      </c>
      <c r="H603">
        <f t="shared" si="59"/>
        <v>2.2297362904484572</v>
      </c>
      <c r="S603" s="2"/>
      <c r="T603" s="1"/>
    </row>
    <row r="604" spans="1:20" x14ac:dyDescent="0.25">
      <c r="A604" s="2">
        <v>60.260657657657703</v>
      </c>
      <c r="B604" s="1">
        <v>2.82865082086022E-2</v>
      </c>
      <c r="C604">
        <f t="shared" si="57"/>
        <v>1.7801534136648571</v>
      </c>
      <c r="D604">
        <f t="shared" si="56"/>
        <v>-0.21183838693109683</v>
      </c>
      <c r="E604">
        <f t="shared" si="60"/>
        <v>0.13035630469624948</v>
      </c>
      <c r="F604">
        <f t="shared" si="61"/>
        <v>7.855356650818007</v>
      </c>
      <c r="G604" s="9">
        <f t="shared" si="58"/>
        <v>-3.2350694826197333</v>
      </c>
      <c r="H604">
        <f t="shared" si="59"/>
        <v>2.2350694826197333</v>
      </c>
      <c r="S604" s="2"/>
      <c r="T604" s="1"/>
    </row>
    <row r="605" spans="1:20" x14ac:dyDescent="0.25">
      <c r="A605" s="2">
        <v>60.3607567567568</v>
      </c>
      <c r="B605" s="1">
        <v>2.8134465325682801E-2</v>
      </c>
      <c r="C605">
        <f t="shared" si="57"/>
        <v>1.7808738265875363</v>
      </c>
      <c r="D605">
        <f t="shared" si="56"/>
        <v>-0.21104963297153476</v>
      </c>
      <c r="E605">
        <f t="shared" si="60"/>
        <v>0.12965464363870624</v>
      </c>
      <c r="F605">
        <f t="shared" si="61"/>
        <v>7.8260524070599331</v>
      </c>
      <c r="G605" s="9">
        <f t="shared" si="58"/>
        <v>-3.2404030421802386</v>
      </c>
      <c r="H605">
        <f t="shared" si="59"/>
        <v>2.2404030421802386</v>
      </c>
      <c r="S605" s="2"/>
      <c r="T605" s="1"/>
    </row>
    <row r="606" spans="1:20" x14ac:dyDescent="0.25">
      <c r="A606" s="2">
        <v>60.460855855855897</v>
      </c>
      <c r="B606" s="1">
        <v>2.79832396888537E-2</v>
      </c>
      <c r="C606">
        <f t="shared" si="57"/>
        <v>1.7815930471126347</v>
      </c>
      <c r="D606">
        <f t="shared" si="56"/>
        <v>-0.2102632385365093</v>
      </c>
      <c r="E606">
        <f t="shared" si="60"/>
        <v>0.12895676984458876</v>
      </c>
      <c r="F606">
        <f t="shared" si="61"/>
        <v>7.796836673210465</v>
      </c>
      <c r="G606" s="9">
        <f t="shared" si="58"/>
        <v>-3.2457369660776383</v>
      </c>
      <c r="H606">
        <f t="shared" si="59"/>
        <v>2.2457369660776383</v>
      </c>
      <c r="S606" s="2"/>
      <c r="T606" s="1"/>
    </row>
    <row r="607" spans="1:20" x14ac:dyDescent="0.25">
      <c r="A607" s="2">
        <v>60.560954954955001</v>
      </c>
      <c r="B607" s="1">
        <v>2.7832826905333601E-2</v>
      </c>
      <c r="C607">
        <f t="shared" si="57"/>
        <v>1.782311079178692</v>
      </c>
      <c r="D607">
        <f t="shared" si="56"/>
        <v>-0.20947920104181331</v>
      </c>
      <c r="E607">
        <f t="shared" si="60"/>
        <v>0.12826266270402881</v>
      </c>
      <c r="F607">
        <f t="shared" si="61"/>
        <v>7.767709338421275</v>
      </c>
      <c r="G607" s="9">
        <f t="shared" si="58"/>
        <v>-3.2510712512659796</v>
      </c>
      <c r="H607">
        <f t="shared" si="59"/>
        <v>2.2510712512659796</v>
      </c>
      <c r="S607" s="2"/>
      <c r="T607" s="1"/>
    </row>
    <row r="608" spans="1:20" x14ac:dyDescent="0.25">
      <c r="A608" s="2">
        <v>60.661054054054098</v>
      </c>
      <c r="B608" s="1">
        <v>2.7683222605952601E-2</v>
      </c>
      <c r="C608">
        <f t="shared" si="57"/>
        <v>1.7830279267047773</v>
      </c>
      <c r="D608">
        <f t="shared" si="56"/>
        <v>-0.20869751786408272</v>
      </c>
      <c r="E608">
        <f t="shared" si="60"/>
        <v>0.12757230172199716</v>
      </c>
      <c r="F608">
        <f t="shared" si="61"/>
        <v>7.7386702905581686</v>
      </c>
      <c r="G608" s="9">
        <f t="shared" si="58"/>
        <v>-3.256405894739129</v>
      </c>
      <c r="H608">
        <f t="shared" si="59"/>
        <v>2.256405894739129</v>
      </c>
      <c r="S608" s="2"/>
      <c r="T608" s="1"/>
    </row>
    <row r="609" spans="1:20" x14ac:dyDescent="0.25">
      <c r="A609" s="2">
        <v>60.761153153153202</v>
      </c>
      <c r="B609" s="1">
        <v>2.75344224450252E-2</v>
      </c>
      <c r="C609">
        <f t="shared" si="57"/>
        <v>1.783743593590617</v>
      </c>
      <c r="D609">
        <f t="shared" si="56"/>
        <v>-0.20791818634002537</v>
      </c>
      <c r="E609">
        <f t="shared" si="60"/>
        <v>0.1268856665176204</v>
      </c>
      <c r="F609">
        <f t="shared" si="61"/>
        <v>7.7097194162170561</v>
      </c>
      <c r="G609" s="9">
        <f t="shared" si="58"/>
        <v>-3.2617408935158516</v>
      </c>
      <c r="H609">
        <f t="shared" si="59"/>
        <v>2.2617408935158516</v>
      </c>
      <c r="S609" s="2"/>
      <c r="T609" s="1"/>
    </row>
    <row r="610" spans="1:20" x14ac:dyDescent="0.25">
      <c r="A610" s="2">
        <v>60.861252252252299</v>
      </c>
      <c r="B610" s="1">
        <v>2.73864221002252E-2</v>
      </c>
      <c r="C610">
        <f t="shared" si="57"/>
        <v>1.784458083716721</v>
      </c>
      <c r="D610">
        <f t="shared" ref="D610:D673" si="62">(B610-B609)/(C610-C609)</f>
        <v>-0.20714120376584652</v>
      </c>
      <c r="E610">
        <f t="shared" si="60"/>
        <v>0.12620273682350883</v>
      </c>
      <c r="F610">
        <f t="shared" si="61"/>
        <v>7.6808566007401806</v>
      </c>
      <c r="G610" s="9">
        <f t="shared" si="58"/>
        <v>-3.2670762446129844</v>
      </c>
      <c r="H610">
        <f t="shared" si="59"/>
        <v>2.2670762446129844</v>
      </c>
      <c r="S610" s="2"/>
      <c r="T610" s="1"/>
    </row>
    <row r="611" spans="1:20" x14ac:dyDescent="0.25">
      <c r="A611" s="2">
        <v>60.961351351351297</v>
      </c>
      <c r="B611" s="1">
        <v>2.72392172724585E-2</v>
      </c>
      <c r="C611">
        <f t="shared" si="57"/>
        <v>1.7851714009445092</v>
      </c>
      <c r="D611">
        <f t="shared" si="62"/>
        <v>-0.20636656740106651</v>
      </c>
      <c r="E611">
        <f t="shared" si="60"/>
        <v>0.12552349248507555</v>
      </c>
      <c r="F611">
        <f t="shared" si="61"/>
        <v>7.6520817282313951</v>
      </c>
      <c r="G611" s="9">
        <f t="shared" si="58"/>
        <v>-3.2724119451086184</v>
      </c>
      <c r="H611">
        <f t="shared" si="59"/>
        <v>2.2724119451086184</v>
      </c>
      <c r="S611" s="2"/>
      <c r="T611" s="1"/>
    </row>
    <row r="612" spans="1:20" x14ac:dyDescent="0.25">
      <c r="A612" s="2">
        <v>61.061450450450501</v>
      </c>
      <c r="B612" s="1">
        <v>2.7092803685739599E-2</v>
      </c>
      <c r="C612">
        <f t="shared" si="57"/>
        <v>1.7858835491164389</v>
      </c>
      <c r="D612">
        <f t="shared" si="62"/>
        <v>-0.20559427446422202</v>
      </c>
      <c r="E612">
        <f t="shared" si="60"/>
        <v>0.1248479134598747</v>
      </c>
      <c r="F612">
        <f t="shared" si="61"/>
        <v>7.6233946815722708</v>
      </c>
      <c r="G612" s="9">
        <f t="shared" si="58"/>
        <v>-3.2777479920562231</v>
      </c>
      <c r="H612">
        <f t="shared" si="59"/>
        <v>2.2777479920562231</v>
      </c>
      <c r="S612" s="2"/>
      <c r="T612" s="1"/>
    </row>
    <row r="613" spans="1:20" x14ac:dyDescent="0.25">
      <c r="A613" s="2">
        <v>61.161549549549498</v>
      </c>
      <c r="B613" s="1">
        <v>2.69471770870667E-2</v>
      </c>
      <c r="C613">
        <f t="shared" si="57"/>
        <v>1.7865945320561214</v>
      </c>
      <c r="D613">
        <f t="shared" si="62"/>
        <v>-0.20482432213904517</v>
      </c>
      <c r="E613">
        <f t="shared" si="60"/>
        <v>0.1241759798169341</v>
      </c>
      <c r="F613">
        <f t="shared" si="61"/>
        <v>7.5947953424372727</v>
      </c>
      <c r="G613" s="9">
        <f t="shared" si="58"/>
        <v>-3.2830843825847227</v>
      </c>
      <c r="H613">
        <f t="shared" si="59"/>
        <v>2.2830843825847227</v>
      </c>
      <c r="S613" s="2"/>
      <c r="T613" s="1"/>
    </row>
    <row r="614" spans="1:20" x14ac:dyDescent="0.25">
      <c r="A614" s="2">
        <v>61.261648648648602</v>
      </c>
      <c r="B614" s="1">
        <v>2.6802333246298399E-2</v>
      </c>
      <c r="C614">
        <f t="shared" si="57"/>
        <v>1.7873043535684556</v>
      </c>
      <c r="D614">
        <f t="shared" si="62"/>
        <v>-0.20405670756861902</v>
      </c>
      <c r="E614">
        <f t="shared" si="60"/>
        <v>0.12350767173609649</v>
      </c>
      <c r="F614">
        <f t="shared" si="61"/>
        <v>7.5662835913093707</v>
      </c>
      <c r="G614" s="9">
        <f t="shared" si="58"/>
        <v>-3.2884211137954913</v>
      </c>
      <c r="H614">
        <f t="shared" si="59"/>
        <v>2.2884211137954913</v>
      </c>
      <c r="S614" s="2"/>
      <c r="T614" s="1"/>
    </row>
    <row r="615" spans="1:20" x14ac:dyDescent="0.25">
      <c r="A615" s="2">
        <v>61.3617477477477</v>
      </c>
      <c r="B615" s="1">
        <v>2.6658267956030501E-2</v>
      </c>
      <c r="C615">
        <f t="shared" si="57"/>
        <v>1.7880130174397402</v>
      </c>
      <c r="D615">
        <f t="shared" si="62"/>
        <v>-0.20329142786235488</v>
      </c>
      <c r="E615">
        <f t="shared" si="60"/>
        <v>0.12284296950736456</v>
      </c>
      <c r="F615">
        <f t="shared" si="61"/>
        <v>7.5378593074951672</v>
      </c>
      <c r="G615" s="9">
        <f t="shared" si="58"/>
        <v>-3.2937581828507789</v>
      </c>
      <c r="H615">
        <f t="shared" si="59"/>
        <v>2.2937581828507789</v>
      </c>
      <c r="S615" s="2"/>
      <c r="T615" s="1"/>
    </row>
    <row r="616" spans="1:20" x14ac:dyDescent="0.25">
      <c r="A616" s="2">
        <v>61.461846846846797</v>
      </c>
      <c r="B616" s="1">
        <v>2.6514977031474402E-2</v>
      </c>
      <c r="C616">
        <f t="shared" si="57"/>
        <v>1.7887205274378004</v>
      </c>
      <c r="D616">
        <f t="shared" si="62"/>
        <v>-0.20252848009067809</v>
      </c>
      <c r="E616">
        <f t="shared" si="60"/>
        <v>0.12218185353025254</v>
      </c>
      <c r="F616">
        <f t="shared" si="61"/>
        <v>7.5095223691402495</v>
      </c>
      <c r="G616" s="9">
        <f t="shared" si="58"/>
        <v>-3.2990955869072929</v>
      </c>
      <c r="H616">
        <f t="shared" si="59"/>
        <v>2.2990955869072929</v>
      </c>
      <c r="S616" s="2"/>
      <c r="T616" s="1"/>
    </row>
    <row r="617" spans="1:20" x14ac:dyDescent="0.25">
      <c r="A617" s="2">
        <v>61.561945945945901</v>
      </c>
      <c r="B617" s="1">
        <v>2.6372456310334899E-2</v>
      </c>
      <c r="C617">
        <f t="shared" si="57"/>
        <v>1.7894268873121051</v>
      </c>
      <c r="D617">
        <f t="shared" si="62"/>
        <v>-0.20176786128996479</v>
      </c>
      <c r="E617">
        <f t="shared" si="60"/>
        <v>0.12152430431313756</v>
      </c>
      <c r="F617">
        <f t="shared" si="61"/>
        <v>7.481272653244055</v>
      </c>
      <c r="G617" s="9">
        <f t="shared" si="58"/>
        <v>-3.3044333231610521</v>
      </c>
      <c r="H617">
        <f t="shared" si="59"/>
        <v>2.3044333231610521</v>
      </c>
      <c r="S617" s="2"/>
      <c r="T617" s="1"/>
    </row>
    <row r="618" spans="1:20" x14ac:dyDescent="0.25">
      <c r="A618" s="2">
        <v>61.662045045044998</v>
      </c>
      <c r="B618" s="1">
        <v>2.6230701652689599E-2</v>
      </c>
      <c r="C618">
        <f t="shared" si="57"/>
        <v>1.7901321007938877</v>
      </c>
      <c r="D618">
        <f t="shared" si="62"/>
        <v>-0.20100956845999338</v>
      </c>
      <c r="E618">
        <f t="shared" si="60"/>
        <v>0.12087030247261893</v>
      </c>
      <c r="F618">
        <f t="shared" si="61"/>
        <v>7.4531100356748423</v>
      </c>
      <c r="G618" s="9">
        <f t="shared" si="58"/>
        <v>-3.3097713888266549</v>
      </c>
      <c r="H618">
        <f t="shared" si="59"/>
        <v>2.3097713888266549</v>
      </c>
      <c r="S618" s="2"/>
      <c r="T618" s="1"/>
    </row>
    <row r="619" spans="1:20" x14ac:dyDescent="0.25">
      <c r="A619" s="2">
        <v>61.762144144144102</v>
      </c>
      <c r="B619" s="1">
        <v>2.6089708940868699E-2</v>
      </c>
      <c r="C619">
        <f t="shared" si="57"/>
        <v>1.7908361715962626</v>
      </c>
      <c r="D619">
        <f t="shared" si="62"/>
        <v>-0.20025359856611027</v>
      </c>
      <c r="E619">
        <f t="shared" si="60"/>
        <v>0.12021982873288299</v>
      </c>
      <c r="F619">
        <f t="shared" si="61"/>
        <v>7.4250343911846359</v>
      </c>
      <c r="G619" s="9">
        <f t="shared" si="58"/>
        <v>-3.3151097811286703</v>
      </c>
      <c r="H619">
        <f t="shared" si="59"/>
        <v>2.3151097811286703</v>
      </c>
      <c r="S619" s="2"/>
      <c r="T619" s="1"/>
    </row>
    <row r="620" spans="1:20" x14ac:dyDescent="0.25">
      <c r="A620" s="2">
        <v>61.862243243243199</v>
      </c>
      <c r="B620" s="1">
        <v>2.5949474079335198E-2</v>
      </c>
      <c r="C620">
        <f t="shared" si="57"/>
        <v>1.7915391034143431</v>
      </c>
      <c r="D620">
        <f t="shared" si="62"/>
        <v>-0.19949994853903402</v>
      </c>
      <c r="E620">
        <f t="shared" si="60"/>
        <v>0.1195728639250673</v>
      </c>
      <c r="F620">
        <f t="shared" si="61"/>
        <v>7.3970455934237336</v>
      </c>
      <c r="G620" s="9">
        <f t="shared" si="58"/>
        <v>-3.3204484973298274</v>
      </c>
      <c r="H620">
        <f t="shared" si="59"/>
        <v>2.3204484973298274</v>
      </c>
      <c r="S620" s="2"/>
      <c r="T620" s="1"/>
    </row>
    <row r="621" spans="1:20" x14ac:dyDescent="0.25">
      <c r="A621" s="2">
        <v>61.962342342342303</v>
      </c>
      <c r="B621" s="1">
        <v>2.5809992994565999E-2</v>
      </c>
      <c r="C621">
        <f t="shared" si="57"/>
        <v>1.7922408999253572</v>
      </c>
      <c r="D621">
        <f t="shared" si="62"/>
        <v>-0.19874861527545729</v>
      </c>
      <c r="E621">
        <f t="shared" si="60"/>
        <v>0.11892938898663392</v>
      </c>
      <c r="F621">
        <f t="shared" si="61"/>
        <v>7.3691435149554056</v>
      </c>
      <c r="G621" s="9">
        <f t="shared" si="58"/>
        <v>-3.3257875347029895</v>
      </c>
      <c r="H621">
        <f t="shared" si="59"/>
        <v>2.3257875347029895</v>
      </c>
      <c r="S621" s="2"/>
      <c r="T621" s="1"/>
    </row>
    <row r="622" spans="1:20" x14ac:dyDescent="0.25">
      <c r="A622" s="2">
        <v>62.062441441441401</v>
      </c>
      <c r="B622" s="1">
        <v>2.5671261634933901E-2</v>
      </c>
      <c r="C622">
        <f t="shared" si="57"/>
        <v>1.792941564788763</v>
      </c>
      <c r="D622">
        <f t="shared" si="62"/>
        <v>-0.19799959563799049</v>
      </c>
      <c r="E622">
        <f t="shared" si="60"/>
        <v>0.11828938496074531</v>
      </c>
      <c r="F622">
        <f t="shared" si="61"/>
        <v>7.3413280272703751</v>
      </c>
      <c r="G622" s="9">
        <f t="shared" si="58"/>
        <v>-3.3311268905429023</v>
      </c>
      <c r="H622">
        <f t="shared" si="59"/>
        <v>2.3311268905429023</v>
      </c>
      <c r="S622" s="2"/>
      <c r="T622" s="1"/>
    </row>
    <row r="623" spans="1:20" x14ac:dyDescent="0.25">
      <c r="A623" s="2">
        <v>62.162540540540498</v>
      </c>
      <c r="B623" s="1">
        <v>2.55332759705892E-2</v>
      </c>
      <c r="C623">
        <f t="shared" si="57"/>
        <v>1.7936411016463629</v>
      </c>
      <c r="D623">
        <f t="shared" si="62"/>
        <v>-0.19725288645707748</v>
      </c>
      <c r="E623">
        <f t="shared" si="60"/>
        <v>0.11765283299564248</v>
      </c>
      <c r="F623">
        <f t="shared" si="61"/>
        <v>7.3135990008010667</v>
      </c>
      <c r="G623" s="9">
        <f t="shared" si="58"/>
        <v>-3.3364665621725718</v>
      </c>
      <c r="H623">
        <f t="shared" si="59"/>
        <v>2.3364665621725718</v>
      </c>
      <c r="S623" s="2"/>
      <c r="T623" s="1"/>
    </row>
    <row r="624" spans="1:20" x14ac:dyDescent="0.25">
      <c r="A624" s="2">
        <v>62.262639639639602</v>
      </c>
      <c r="B624" s="1">
        <v>2.5396031993343299E-2</v>
      </c>
      <c r="C624">
        <f t="shared" si="57"/>
        <v>1.794339514122417</v>
      </c>
      <c r="D624">
        <f t="shared" si="62"/>
        <v>-0.19650848452952951</v>
      </c>
      <c r="E624">
        <f t="shared" si="60"/>
        <v>0.11701971434403094</v>
      </c>
      <c r="F624">
        <f t="shared" si="61"/>
        <v>7.2859563049359632</v>
      </c>
      <c r="G624" s="9">
        <f t="shared" si="58"/>
        <v>-3.341806546926835</v>
      </c>
      <c r="H624">
        <f t="shared" si="59"/>
        <v>2.341806546926835</v>
      </c>
      <c r="S624" s="2"/>
      <c r="T624" s="1"/>
    </row>
    <row r="625" spans="1:20" x14ac:dyDescent="0.25">
      <c r="A625" s="2">
        <v>62.362738738738699</v>
      </c>
      <c r="B625" s="1">
        <v>2.5259525716552E-2</v>
      </c>
      <c r="C625">
        <f t="shared" si="57"/>
        <v>1.7950368058237547</v>
      </c>
      <c r="D625">
        <f t="shared" si="62"/>
        <v>-0.19576638662043913</v>
      </c>
      <c r="E625">
        <f t="shared" si="60"/>
        <v>0.11639001036246753</v>
      </c>
      <c r="F625">
        <f t="shared" si="61"/>
        <v>7.2583998080336523</v>
      </c>
      <c r="G625" s="9">
        <f t="shared" si="58"/>
        <v>-3.3471468421689186</v>
      </c>
      <c r="H625">
        <f t="shared" si="59"/>
        <v>2.3471468421689186</v>
      </c>
      <c r="S625" s="2"/>
      <c r="T625" s="1"/>
    </row>
    <row r="626" spans="1:20" x14ac:dyDescent="0.25">
      <c r="A626" s="2">
        <v>62.462837837837803</v>
      </c>
      <c r="B626" s="1">
        <v>2.51237531749996E-2</v>
      </c>
      <c r="C626">
        <f t="shared" si="57"/>
        <v>1.7957329803398876</v>
      </c>
      <c r="D626">
        <f t="shared" si="62"/>
        <v>-0.1950265894629197</v>
      </c>
      <c r="E626">
        <f t="shared" si="60"/>
        <v>0.11576370251075319</v>
      </c>
      <c r="F626">
        <f t="shared" si="61"/>
        <v>7.2309293774368735</v>
      </c>
      <c r="G626" s="9">
        <f t="shared" si="58"/>
        <v>-3.3524874452786464</v>
      </c>
      <c r="H626">
        <f t="shared" si="59"/>
        <v>2.3524874452786464</v>
      </c>
      <c r="S626" s="2"/>
      <c r="T626" s="1"/>
    </row>
    <row r="627" spans="1:20" x14ac:dyDescent="0.25">
      <c r="A627" s="2">
        <v>62.5629369369369</v>
      </c>
      <c r="B627" s="1">
        <v>2.4988710424784101E-2</v>
      </c>
      <c r="C627">
        <f t="shared" si="57"/>
        <v>1.7964280412431193</v>
      </c>
      <c r="D627">
        <f t="shared" si="62"/>
        <v>-0.19428908975834899</v>
      </c>
      <c r="E627">
        <f t="shared" si="60"/>
        <v>0.11514077235133069</v>
      </c>
      <c r="F627">
        <f t="shared" si="61"/>
        <v>7.2035448794865093</v>
      </c>
      <c r="G627" s="9">
        <f t="shared" si="58"/>
        <v>-3.357828353650508</v>
      </c>
      <c r="H627">
        <f t="shared" si="59"/>
        <v>2.357828353650508</v>
      </c>
      <c r="S627" s="2"/>
      <c r="T627" s="1"/>
    </row>
    <row r="628" spans="1:20" x14ac:dyDescent="0.25">
      <c r="A628" s="2">
        <v>62.663036036035997</v>
      </c>
      <c r="B628" s="1">
        <v>2.48543935432021E-2</v>
      </c>
      <c r="C628">
        <f t="shared" si="57"/>
        <v>1.7971219920886552</v>
      </c>
      <c r="D628">
        <f t="shared" si="62"/>
        <v>-0.19355388417787975</v>
      </c>
      <c r="E628">
        <f t="shared" si="60"/>
        <v>0.11452120154868146</v>
      </c>
      <c r="F628">
        <f t="shared" si="61"/>
        <v>7.176246179535168</v>
      </c>
      <c r="G628" s="9">
        <f t="shared" si="58"/>
        <v>-3.3631695647168542</v>
      </c>
      <c r="H628">
        <f t="shared" si="59"/>
        <v>2.3631695647168542</v>
      </c>
      <c r="S628" s="2"/>
      <c r="T628" s="1"/>
    </row>
    <row r="629" spans="1:20" x14ac:dyDescent="0.25">
      <c r="A629" s="2">
        <v>62.763135135135101</v>
      </c>
      <c r="B629" s="1">
        <v>2.4720798628635101E-2</v>
      </c>
      <c r="C629">
        <f t="shared" si="57"/>
        <v>1.7978148364147117</v>
      </c>
      <c r="D629">
        <f t="shared" si="62"/>
        <v>-0.19282096936173368</v>
      </c>
      <c r="E629">
        <f t="shared" si="60"/>
        <v>0.11390497186873316</v>
      </c>
      <c r="F629">
        <f t="shared" si="61"/>
        <v>7.1490331419610618</v>
      </c>
      <c r="G629" s="9">
        <f t="shared" si="58"/>
        <v>-3.3685110759137267</v>
      </c>
      <c r="H629">
        <f t="shared" si="59"/>
        <v>2.3685110759137267</v>
      </c>
      <c r="S629" s="2"/>
      <c r="T629" s="1"/>
    </row>
    <row r="630" spans="1:20" x14ac:dyDescent="0.25">
      <c r="A630" s="2">
        <v>62.863234234234199</v>
      </c>
      <c r="B630" s="1">
        <v>2.4587921800436702E-2</v>
      </c>
      <c r="C630">
        <f t="shared" si="57"/>
        <v>1.7985065777426239</v>
      </c>
      <c r="D630">
        <f t="shared" si="62"/>
        <v>-0.192090341919359</v>
      </c>
      <c r="E630">
        <f t="shared" si="60"/>
        <v>0.11329206517826851</v>
      </c>
      <c r="F630">
        <f t="shared" si="61"/>
        <v>7.1219056301816215</v>
      </c>
      <c r="G630" s="9">
        <f t="shared" si="58"/>
        <v>-3.3738528846948697</v>
      </c>
      <c r="H630">
        <f t="shared" si="59"/>
        <v>2.3738528846948697</v>
      </c>
      <c r="S630" s="2"/>
      <c r="T630" s="1"/>
    </row>
    <row r="631" spans="1:20" x14ac:dyDescent="0.25">
      <c r="A631" s="2">
        <v>62.963333333333303</v>
      </c>
      <c r="B631" s="1">
        <v>2.4455759198818702E-2</v>
      </c>
      <c r="C631">
        <f t="shared" si="57"/>
        <v>1.799197219576953</v>
      </c>
      <c r="D631">
        <f t="shared" si="62"/>
        <v>-0.19136199843206042</v>
      </c>
      <c r="E631">
        <f t="shared" si="60"/>
        <v>0.11268246344433326</v>
      </c>
      <c r="F631">
        <f t="shared" si="61"/>
        <v>7.0948635066666998</v>
      </c>
      <c r="G631" s="9">
        <f t="shared" si="58"/>
        <v>-3.3791949885557591</v>
      </c>
      <c r="H631">
        <f t="shared" si="59"/>
        <v>2.3791949885557591</v>
      </c>
      <c r="S631" s="2"/>
      <c r="T631" s="1"/>
    </row>
    <row r="632" spans="1:20" x14ac:dyDescent="0.25">
      <c r="A632" s="2">
        <v>63.0634324324324</v>
      </c>
      <c r="B632" s="1">
        <v>2.4324306984740099E-2</v>
      </c>
      <c r="C632">
        <f t="shared" si="57"/>
        <v>1.7998867654055923</v>
      </c>
      <c r="D632">
        <f t="shared" si="62"/>
        <v>-0.19063593545043103</v>
      </c>
      <c r="E632">
        <f t="shared" si="60"/>
        <v>0.11207614873365694</v>
      </c>
      <c r="F632">
        <f t="shared" si="61"/>
        <v>7.0679066329522184</v>
      </c>
      <c r="G632" s="9">
        <f t="shared" si="58"/>
        <v>-3.3845373849884814</v>
      </c>
      <c r="H632">
        <f t="shared" si="59"/>
        <v>2.3845373849884814</v>
      </c>
      <c r="S632" s="2"/>
      <c r="T632" s="1"/>
    </row>
    <row r="633" spans="1:20" x14ac:dyDescent="0.25">
      <c r="A633" s="2">
        <v>63.163531531531497</v>
      </c>
      <c r="B633" s="1">
        <v>2.4193561339795E-2</v>
      </c>
      <c r="C633">
        <f t="shared" si="57"/>
        <v>1.8005752186998731</v>
      </c>
      <c r="D633">
        <f t="shared" si="62"/>
        <v>-0.18991214949691504</v>
      </c>
      <c r="E633">
        <f t="shared" si="60"/>
        <v>0.1114731032120708</v>
      </c>
      <c r="F633">
        <f t="shared" si="61"/>
        <v>7.0410348696532985</v>
      </c>
      <c r="G633" s="9">
        <f t="shared" si="58"/>
        <v>-3.3898800715141975</v>
      </c>
      <c r="H633">
        <f t="shared" si="59"/>
        <v>2.3898800715141975</v>
      </c>
      <c r="S633" s="2"/>
      <c r="T633" s="1"/>
    </row>
    <row r="634" spans="1:20" x14ac:dyDescent="0.25">
      <c r="A634" s="2">
        <v>63.263630630630601</v>
      </c>
      <c r="B634" s="1">
        <v>2.4063518466101799E-2</v>
      </c>
      <c r="C634">
        <f t="shared" si="57"/>
        <v>1.8012625829146693</v>
      </c>
      <c r="D634">
        <f t="shared" si="62"/>
        <v>-0.18919063706532596</v>
      </c>
      <c r="E634">
        <f t="shared" si="60"/>
        <v>0.11087330914393113</v>
      </c>
      <c r="F634">
        <f t="shared" si="61"/>
        <v>7.0142480764773776</v>
      </c>
      <c r="G634" s="9">
        <f t="shared" si="58"/>
        <v>-3.3952230456771253</v>
      </c>
      <c r="H634">
        <f t="shared" si="59"/>
        <v>2.3952230456771253</v>
      </c>
      <c r="S634" s="2"/>
      <c r="T634" s="1"/>
    </row>
    <row r="635" spans="1:20" x14ac:dyDescent="0.25">
      <c r="A635" s="2">
        <v>63.363729729729698</v>
      </c>
      <c r="B635" s="1">
        <v>2.39341745861931E-2</v>
      </c>
      <c r="C635">
        <f t="shared" si="57"/>
        <v>1.8019488614885004</v>
      </c>
      <c r="D635">
        <f t="shared" si="62"/>
        <v>-0.1884713946213559</v>
      </c>
      <c r="E635">
        <f t="shared" si="60"/>
        <v>0.11027674889154909</v>
      </c>
      <c r="F635">
        <f t="shared" si="61"/>
        <v>6.9875461122373856</v>
      </c>
      <c r="G635" s="9">
        <f t="shared" si="58"/>
        <v>-3.4005663050295425</v>
      </c>
      <c r="H635">
        <f t="shared" si="59"/>
        <v>2.4005663050295425</v>
      </c>
      <c r="S635" s="2"/>
      <c r="T635" s="1"/>
    </row>
    <row r="636" spans="1:20" x14ac:dyDescent="0.25">
      <c r="A636" s="2">
        <v>63.463828828828802</v>
      </c>
      <c r="B636" s="1">
        <v>2.3805525942905401E-2</v>
      </c>
      <c r="C636">
        <f t="shared" si="57"/>
        <v>1.8026340578436362</v>
      </c>
      <c r="D636">
        <f t="shared" si="62"/>
        <v>-0.18775441860342529</v>
      </c>
      <c r="E636">
        <f t="shared" si="60"/>
        <v>0.10968340491461856</v>
      </c>
      <c r="F636">
        <f t="shared" si="61"/>
        <v>6.9609288348644718</v>
      </c>
      <c r="G636" s="9">
        <f t="shared" si="58"/>
        <v>-3.4059098471608649</v>
      </c>
      <c r="H636">
        <f t="shared" si="59"/>
        <v>2.4059098471608649</v>
      </c>
      <c r="S636" s="2"/>
      <c r="T636" s="1"/>
    </row>
    <row r="637" spans="1:20" x14ac:dyDescent="0.25">
      <c r="A637" s="2">
        <v>63.563927927927899</v>
      </c>
      <c r="B637" s="1">
        <v>2.3677568799270601E-2</v>
      </c>
      <c r="C637">
        <f t="shared" si="57"/>
        <v>1.8033181753861967</v>
      </c>
      <c r="D637">
        <f t="shared" si="62"/>
        <v>-0.18703970542238751</v>
      </c>
      <c r="E637">
        <f t="shared" si="60"/>
        <v>0.10909325976965453</v>
      </c>
      <c r="F637">
        <f t="shared" si="61"/>
        <v>6.9343961014210365</v>
      </c>
      <c r="G637" s="9">
        <f t="shared" si="58"/>
        <v>-3.4112536696632696</v>
      </c>
      <c r="H637">
        <f t="shared" si="59"/>
        <v>2.4112536696632696</v>
      </c>
      <c r="S637" s="2"/>
      <c r="T637" s="1"/>
    </row>
    <row r="638" spans="1:20" x14ac:dyDescent="0.25">
      <c r="A638" s="2">
        <v>63.664027027026997</v>
      </c>
      <c r="B638" s="1">
        <v>2.35502994384073E-2</v>
      </c>
      <c r="C638">
        <f t="shared" si="57"/>
        <v>1.8040012175062554</v>
      </c>
      <c r="D638">
        <f t="shared" si="62"/>
        <v>-0.1863272514619613</v>
      </c>
      <c r="E638">
        <f t="shared" si="60"/>
        <v>0.10850629610943158</v>
      </c>
      <c r="F638">
        <f t="shared" si="61"/>
        <v>6.9079477681134458</v>
      </c>
      <c r="G638" s="9">
        <f t="shared" si="58"/>
        <v>-3.4165977701480892</v>
      </c>
      <c r="H638">
        <f t="shared" si="59"/>
        <v>2.4165977701480892</v>
      </c>
      <c r="S638" s="2"/>
      <c r="T638" s="1"/>
    </row>
    <row r="639" spans="1:20" x14ac:dyDescent="0.25">
      <c r="A639" s="2">
        <v>63.764126126126101</v>
      </c>
      <c r="B639" s="1">
        <v>2.34237141634124E-2</v>
      </c>
      <c r="C639">
        <f t="shared" si="57"/>
        <v>1.8046831875779394</v>
      </c>
      <c r="D639">
        <f t="shared" si="62"/>
        <v>-0.18561705308022802</v>
      </c>
      <c r="E639">
        <f t="shared" si="60"/>
        <v>0.10792249668242365</v>
      </c>
      <c r="F639">
        <f t="shared" si="61"/>
        <v>6.8815836903044874</v>
      </c>
      <c r="G639" s="9">
        <f t="shared" si="58"/>
        <v>-3.4219421462617303</v>
      </c>
      <c r="H639">
        <f t="shared" si="59"/>
        <v>2.4219421462617303</v>
      </c>
      <c r="S639" s="2"/>
      <c r="T639" s="1"/>
    </row>
    <row r="640" spans="1:20" x14ac:dyDescent="0.25">
      <c r="A640" s="2">
        <v>63.864225225225198</v>
      </c>
      <c r="B640" s="1">
        <v>2.3297809297254099E-2</v>
      </c>
      <c r="C640">
        <f t="shared" si="57"/>
        <v>1.805364088959529</v>
      </c>
      <c r="D640">
        <f t="shared" si="62"/>
        <v>-0.18490910660860832</v>
      </c>
      <c r="E640">
        <f t="shared" si="60"/>
        <v>0.10734184433225283</v>
      </c>
      <c r="F640">
        <f t="shared" si="61"/>
        <v>6.8553037225260578</v>
      </c>
      <c r="G640" s="9">
        <f t="shared" si="58"/>
        <v>-3.4272867956551565</v>
      </c>
      <c r="H640">
        <f t="shared" si="59"/>
        <v>2.4272867956551565</v>
      </c>
      <c r="S640" s="2"/>
      <c r="T640" s="1"/>
    </row>
    <row r="641" spans="1:20" x14ac:dyDescent="0.25">
      <c r="A641" s="2">
        <v>63.964324324324302</v>
      </c>
      <c r="B641" s="1">
        <v>2.3172581182665301E-2</v>
      </c>
      <c r="C641">
        <f t="shared" si="57"/>
        <v>1.8060439249935563</v>
      </c>
      <c r="D641">
        <f t="shared" si="62"/>
        <v>-0.18420340835270477</v>
      </c>
      <c r="E641">
        <f t="shared" si="60"/>
        <v>0.10676432199713891</v>
      </c>
      <c r="F641">
        <f t="shared" si="61"/>
        <v>6.829107718491584</v>
      </c>
      <c r="G641" s="9">
        <f t="shared" si="58"/>
        <v>-3.4326317159968216</v>
      </c>
      <c r="H641">
        <f t="shared" si="59"/>
        <v>2.4326317159968216</v>
      </c>
      <c r="S641" s="2"/>
      <c r="T641" s="1"/>
    </row>
    <row r="642" spans="1:20" x14ac:dyDescent="0.25">
      <c r="A642" s="2">
        <v>64.064423423423406</v>
      </c>
      <c r="B642" s="1">
        <v>2.3048026182036899E-2</v>
      </c>
      <c r="C642">
        <f t="shared" si="57"/>
        <v>1.8067226990069039</v>
      </c>
      <c r="D642">
        <f t="shared" si="62"/>
        <v>-0.18349995459330959</v>
      </c>
      <c r="E642">
        <f t="shared" si="60"/>
        <v>0.1061899127093516</v>
      </c>
      <c r="F642">
        <f t="shared" si="61"/>
        <v>6.8029955311082713</v>
      </c>
      <c r="G642" s="9">
        <f t="shared" si="58"/>
        <v>-3.4379769049821256</v>
      </c>
      <c r="H642">
        <f t="shared" si="59"/>
        <v>2.4379769049821256</v>
      </c>
      <c r="S642" s="2"/>
      <c r="T642" s="1"/>
    </row>
    <row r="643" spans="1:20" x14ac:dyDescent="0.25">
      <c r="A643" s="2">
        <v>64.164522522522503</v>
      </c>
      <c r="B643" s="1">
        <v>2.2924140677312299E-2</v>
      </c>
      <c r="C643">
        <f t="shared" ref="C643:C706" si="63">LOG(0.5*A643+SQRT(0.25*A643^2+1))</f>
        <v>1.807400414310903</v>
      </c>
      <c r="D643">
        <f t="shared" si="62"/>
        <v>-0.18279874158596401</v>
      </c>
      <c r="E643">
        <f t="shared" si="60"/>
        <v>0.10561859959466829</v>
      </c>
      <c r="F643">
        <f t="shared" si="61"/>
        <v>6.7769670124893802</v>
      </c>
      <c r="G643" s="9">
        <f t="shared" si="58"/>
        <v>-3.4433223603188292</v>
      </c>
      <c r="H643">
        <f t="shared" si="59"/>
        <v>2.4433223603188292</v>
      </c>
      <c r="S643" s="2"/>
      <c r="T643" s="1"/>
    </row>
    <row r="644" spans="1:20" x14ac:dyDescent="0.25">
      <c r="A644" s="2">
        <v>64.2646216216216</v>
      </c>
      <c r="B644" s="1">
        <v>2.28009210698823E-2</v>
      </c>
      <c r="C644">
        <f t="shared" si="63"/>
        <v>1.8080770742014296</v>
      </c>
      <c r="D644">
        <f t="shared" si="62"/>
        <v>-0.18209976556185714</v>
      </c>
      <c r="E644">
        <f t="shared" si="60"/>
        <v>0.10505036587183325</v>
      </c>
      <c r="F644">
        <f t="shared" si="61"/>
        <v>6.7510220139662751</v>
      </c>
      <c r="G644" s="9">
        <f t="shared" ref="G644:G707" si="64">((E644-E643)/E643)/((A644-A643)/A643)</f>
        <v>-3.4486680797395781</v>
      </c>
      <c r="H644">
        <f t="shared" ref="H644:H707" si="65">ABS(-1-G644)</f>
        <v>2.4486680797395781</v>
      </c>
      <c r="S644" s="2"/>
      <c r="T644" s="1"/>
    </row>
    <row r="645" spans="1:20" x14ac:dyDescent="0.25">
      <c r="A645" s="2">
        <v>64.364720720720697</v>
      </c>
      <c r="B645" s="1">
        <v>2.26783637804806E-2</v>
      </c>
      <c r="C645">
        <f t="shared" si="63"/>
        <v>1.8087526819589994</v>
      </c>
      <c r="D645">
        <f t="shared" si="62"/>
        <v>-0.18140302272807476</v>
      </c>
      <c r="E645">
        <f t="shared" si="60"/>
        <v>0.10448519485202276</v>
      </c>
      <c r="F645">
        <f t="shared" si="61"/>
        <v>6.7251603861005291</v>
      </c>
      <c r="G645" s="9">
        <f t="shared" si="64"/>
        <v>-3.4540140609884249</v>
      </c>
      <c r="H645">
        <f t="shared" si="65"/>
        <v>2.4540140609884249</v>
      </c>
      <c r="S645" s="2"/>
      <c r="T645" s="1"/>
    </row>
    <row r="646" spans="1:20" x14ac:dyDescent="0.25">
      <c r="A646" s="2">
        <v>64.464819819819795</v>
      </c>
      <c r="B646" s="1">
        <v>2.25564652490799E-2</v>
      </c>
      <c r="C646">
        <f t="shared" si="63"/>
        <v>1.8094272408488654</v>
      </c>
      <c r="D646">
        <f t="shared" si="62"/>
        <v>-0.18070850926731369</v>
      </c>
      <c r="E646">
        <f t="shared" ref="E646:E709" si="66">(1/10^B646)*(10^(2*B646)-1)</f>
        <v>0.1039230699383121</v>
      </c>
      <c r="F646">
        <f t="shared" ref="F646:F709" si="67">A646*E646</f>
        <v>6.6993819786958202</v>
      </c>
      <c r="G646" s="9">
        <f t="shared" si="64"/>
        <v>-3.4593603018294869</v>
      </c>
      <c r="H646">
        <f t="shared" si="65"/>
        <v>2.4593603018294869</v>
      </c>
      <c r="S646" s="2"/>
      <c r="T646" s="1"/>
    </row>
    <row r="647" spans="1:20" x14ac:dyDescent="0.25">
      <c r="A647" s="2">
        <v>64.564918918918906</v>
      </c>
      <c r="B647" s="1">
        <v>2.2435221934788498E-2</v>
      </c>
      <c r="C647">
        <f t="shared" si="63"/>
        <v>1.81010075412111</v>
      </c>
      <c r="D647">
        <f t="shared" si="62"/>
        <v>-0.18001622133938375</v>
      </c>
      <c r="E647">
        <f t="shared" si="66"/>
        <v>0.10336397462514749</v>
      </c>
      <c r="F647">
        <f t="shared" si="67"/>
        <v>6.673686640809839</v>
      </c>
      <c r="G647" s="9">
        <f t="shared" si="64"/>
        <v>-3.4647068000370953</v>
      </c>
      <c r="H647">
        <f t="shared" si="65"/>
        <v>2.4647068000370953</v>
      </c>
      <c r="S647" s="2"/>
      <c r="T647" s="1"/>
    </row>
    <row r="648" spans="1:20" x14ac:dyDescent="0.25">
      <c r="A648" s="2">
        <v>64.665018018018003</v>
      </c>
      <c r="B648" s="1">
        <v>2.2314630315747101E-2</v>
      </c>
      <c r="C648">
        <f t="shared" si="63"/>
        <v>1.8107732250107405</v>
      </c>
      <c r="D648">
        <f t="shared" si="62"/>
        <v>-0.17932615508111543</v>
      </c>
      <c r="E648">
        <f t="shared" si="66"/>
        <v>0.10280789249781702</v>
      </c>
      <c r="F648">
        <f t="shared" si="67"/>
        <v>6.6480742207657952</v>
      </c>
      <c r="G648" s="9">
        <f t="shared" si="64"/>
        <v>-3.4700535534253643</v>
      </c>
      <c r="H648">
        <f t="shared" si="65"/>
        <v>2.4700535534253643</v>
      </c>
      <c r="S648" s="2"/>
      <c r="T648" s="1"/>
    </row>
    <row r="649" spans="1:20" x14ac:dyDescent="0.25">
      <c r="A649" s="2">
        <v>64.7651171171171</v>
      </c>
      <c r="B649" s="1">
        <v>2.2194686889026899E-2</v>
      </c>
      <c r="C649">
        <f t="shared" si="63"/>
        <v>1.8114446567377815</v>
      </c>
      <c r="D649">
        <f t="shared" si="62"/>
        <v>-0.17863830660605748</v>
      </c>
      <c r="E649">
        <f t="shared" si="66"/>
        <v>0.10225480723193182</v>
      </c>
      <c r="F649">
        <f t="shared" si="67"/>
        <v>6.6225445661642972</v>
      </c>
      <c r="G649" s="9">
        <f t="shared" si="64"/>
        <v>-3.4754005598012956</v>
      </c>
      <c r="H649">
        <f t="shared" si="65"/>
        <v>2.4754005598012956</v>
      </c>
      <c r="S649" s="2"/>
      <c r="T649" s="1"/>
    </row>
    <row r="650" spans="1:20" x14ac:dyDescent="0.25">
      <c r="A650" s="2">
        <v>64.865216216216197</v>
      </c>
      <c r="B650" s="1">
        <v>2.2075388170527701E-2</v>
      </c>
      <c r="C650">
        <f t="shared" si="63"/>
        <v>1.8121150525073666</v>
      </c>
      <c r="D650">
        <f t="shared" si="62"/>
        <v>-0.17795267200602854</v>
      </c>
      <c r="E650">
        <f t="shared" si="66"/>
        <v>0.10170470259290491</v>
      </c>
      <c r="F650">
        <f t="shared" si="67"/>
        <v>6.5970975238947416</v>
      </c>
      <c r="G650" s="9">
        <f t="shared" si="64"/>
        <v>-3.4807478170040631</v>
      </c>
      <c r="H650">
        <f t="shared" si="65"/>
        <v>2.4807478170040631</v>
      </c>
      <c r="S650" s="2"/>
      <c r="T650" s="1"/>
    </row>
    <row r="651" spans="1:20" x14ac:dyDescent="0.25">
      <c r="A651" s="2">
        <v>64.965315315315294</v>
      </c>
      <c r="B651" s="1">
        <v>2.1956730694876699E-2</v>
      </c>
      <c r="C651">
        <f t="shared" si="63"/>
        <v>1.8127844155098316</v>
      </c>
      <c r="D651">
        <f t="shared" si="62"/>
        <v>-0.17726924735014116</v>
      </c>
      <c r="E651">
        <f t="shared" si="66"/>
        <v>0.10115756243543685</v>
      </c>
      <c r="F651">
        <f t="shared" si="67"/>
        <v>6.5717329401468483</v>
      </c>
      <c r="G651" s="9">
        <f t="shared" si="64"/>
        <v>-3.4860953228811868</v>
      </c>
      <c r="H651">
        <f t="shared" si="65"/>
        <v>2.4860953228811868</v>
      </c>
      <c r="S651" s="2"/>
      <c r="T651" s="1"/>
    </row>
    <row r="652" spans="1:20" x14ac:dyDescent="0.25">
      <c r="A652" s="2">
        <v>65.065414414414406</v>
      </c>
      <c r="B652" s="1">
        <v>2.1838711015327899E-2</v>
      </c>
      <c r="C652">
        <f t="shared" si="63"/>
        <v>1.8134527489208037</v>
      </c>
      <c r="D652">
        <f t="shared" si="62"/>
        <v>-0.17658802868638027</v>
      </c>
      <c r="E652">
        <f t="shared" si="66"/>
        <v>0.10061337070300205</v>
      </c>
      <c r="F652">
        <f t="shared" si="67"/>
        <v>6.5464506604219297</v>
      </c>
      <c r="G652" s="9">
        <f t="shared" si="64"/>
        <v>-3.4914430753047081</v>
      </c>
      <c r="H652">
        <f t="shared" si="65"/>
        <v>2.4914430753047081</v>
      </c>
      <c r="S652" s="2"/>
      <c r="T652" s="1"/>
    </row>
    <row r="653" spans="1:20" x14ac:dyDescent="0.25">
      <c r="A653" s="2">
        <v>65.165513513513503</v>
      </c>
      <c r="B653" s="1">
        <v>2.1721325703661601E-2</v>
      </c>
      <c r="C653">
        <f t="shared" si="63"/>
        <v>1.8141200559012929</v>
      </c>
      <c r="D653">
        <f t="shared" si="62"/>
        <v>-0.17590901204156315</v>
      </c>
      <c r="E653">
        <f t="shared" si="66"/>
        <v>0.1000721114273395</v>
      </c>
      <c r="F653">
        <f t="shared" si="67"/>
        <v>6.5212505295441217</v>
      </c>
      <c r="G653" s="9">
        <f t="shared" si="64"/>
        <v>-3.4967910721671469</v>
      </c>
      <c r="H653">
        <f t="shared" si="65"/>
        <v>2.4967910721671469</v>
      </c>
      <c r="S653" s="2"/>
      <c r="T653" s="1"/>
    </row>
    <row r="654" spans="1:20" x14ac:dyDescent="0.25">
      <c r="A654" s="2">
        <v>65.2656126126126</v>
      </c>
      <c r="B654" s="1">
        <v>2.1604571350085599E-2</v>
      </c>
      <c r="C654">
        <f t="shared" si="63"/>
        <v>1.8147863395977808</v>
      </c>
      <c r="D654">
        <f t="shared" si="62"/>
        <v>-0.17523219342065963</v>
      </c>
      <c r="E654">
        <f t="shared" si="66"/>
        <v>9.9533768727949237E-2</v>
      </c>
      <c r="F654">
        <f t="shared" si="67"/>
        <v>6.4961323916717095</v>
      </c>
      <c r="G654" s="9">
        <f t="shared" si="64"/>
        <v>-3.5021393113593358</v>
      </c>
      <c r="H654">
        <f t="shared" si="65"/>
        <v>2.5021393113593358</v>
      </c>
      <c r="S654" s="2"/>
      <c r="T654" s="1"/>
    </row>
    <row r="655" spans="1:20" x14ac:dyDescent="0.25">
      <c r="A655" s="2">
        <v>65.365711711711697</v>
      </c>
      <c r="B655" s="1">
        <v>2.1488444563135398E-2</v>
      </c>
      <c r="C655">
        <f t="shared" si="63"/>
        <v>1.8154516031423107</v>
      </c>
      <c r="D655">
        <f t="shared" si="62"/>
        <v>-0.17455756880870626</v>
      </c>
      <c r="E655">
        <f t="shared" si="66"/>
        <v>9.8998326811586768E-2</v>
      </c>
      <c r="F655">
        <f t="shared" si="67"/>
        <v>6.4710960903079995</v>
      </c>
      <c r="G655" s="9">
        <f t="shared" si="64"/>
        <v>-3.5074877908098454</v>
      </c>
      <c r="H655">
        <f t="shared" si="65"/>
        <v>2.5074877908098454</v>
      </c>
      <c r="S655" s="2"/>
      <c r="T655" s="1"/>
    </row>
    <row r="656" spans="1:20" x14ac:dyDescent="0.25">
      <c r="A656" s="2">
        <v>65.465810810810794</v>
      </c>
      <c r="B656" s="1">
        <v>2.1372941969575902E-2</v>
      </c>
      <c r="C656">
        <f t="shared" si="63"/>
        <v>1.816115849652574</v>
      </c>
      <c r="D656">
        <f t="shared" si="62"/>
        <v>-0.17388513417061202</v>
      </c>
      <c r="E656">
        <f t="shared" si="66"/>
        <v>9.846576997176508E-2</v>
      </c>
      <c r="F656">
        <f t="shared" si="67"/>
        <v>6.446141468312387</v>
      </c>
      <c r="G656" s="9">
        <f t="shared" si="64"/>
        <v>-3.5128365084539941</v>
      </c>
      <c r="H656">
        <f t="shared" si="65"/>
        <v>2.5128365084539941</v>
      </c>
      <c r="S656" s="2"/>
      <c r="T656" s="1"/>
    </row>
    <row r="657" spans="1:20" x14ac:dyDescent="0.25">
      <c r="A657" s="2">
        <v>65.565909909909905</v>
      </c>
      <c r="B657" s="1">
        <v>2.1258060214303799E-2</v>
      </c>
      <c r="C657">
        <f t="shared" si="63"/>
        <v>1.8167790822319987</v>
      </c>
      <c r="D657">
        <f t="shared" si="62"/>
        <v>-0.1732148854505233</v>
      </c>
      <c r="E657">
        <f t="shared" si="66"/>
        <v>9.7936082588258436E-2</v>
      </c>
      <c r="F657">
        <f t="shared" si="67"/>
        <v>6.4212683679112486</v>
      </c>
      <c r="G657" s="9">
        <f t="shared" si="64"/>
        <v>-3.5181854622425246</v>
      </c>
      <c r="H657">
        <f t="shared" si="65"/>
        <v>2.5181854622425246</v>
      </c>
      <c r="S657" s="2"/>
      <c r="T657" s="1"/>
    </row>
    <row r="658" spans="1:20" x14ac:dyDescent="0.25">
      <c r="A658" s="2">
        <v>65.666009009009002</v>
      </c>
      <c r="B658" s="1">
        <v>2.1143795960249401E-2</v>
      </c>
      <c r="C658">
        <f t="shared" si="63"/>
        <v>1.8174413039698361</v>
      </c>
      <c r="D658">
        <f t="shared" si="62"/>
        <v>-0.17254681857402349</v>
      </c>
      <c r="E658">
        <f t="shared" si="66"/>
        <v>9.7409249126608005E-2</v>
      </c>
      <c r="F658">
        <f t="shared" si="67"/>
        <v>6.3964766307086434</v>
      </c>
      <c r="G658" s="9">
        <f t="shared" si="64"/>
        <v>-3.5235346501527705</v>
      </c>
      <c r="H658">
        <f t="shared" si="65"/>
        <v>2.5235346501527705</v>
      </c>
      <c r="S658" s="2"/>
      <c r="T658" s="1"/>
    </row>
    <row r="659" spans="1:20" x14ac:dyDescent="0.25">
      <c r="A659" s="2">
        <v>65.766108108108099</v>
      </c>
      <c r="B659" s="1">
        <v>2.1030145888280501E-2</v>
      </c>
      <c r="C659">
        <f t="shared" si="63"/>
        <v>1.8181025179412471</v>
      </c>
      <c r="D659">
        <f t="shared" si="62"/>
        <v>-0.17188092944613034</v>
      </c>
      <c r="E659">
        <f t="shared" si="66"/>
        <v>9.6885254137633783E-2</v>
      </c>
      <c r="F659">
        <f t="shared" si="67"/>
        <v>6.3717660976971509</v>
      </c>
      <c r="G659" s="9">
        <f t="shared" si="64"/>
        <v>-3.5288840701625661</v>
      </c>
      <c r="H659">
        <f t="shared" si="65"/>
        <v>2.5288840701625661</v>
      </c>
      <c r="S659" s="2"/>
      <c r="T659" s="1"/>
    </row>
    <row r="660" spans="1:20" x14ac:dyDescent="0.25">
      <c r="A660" s="2">
        <v>65.866207207207196</v>
      </c>
      <c r="B660" s="1">
        <v>2.0917106697105298E-2</v>
      </c>
      <c r="C660">
        <f t="shared" si="63"/>
        <v>1.8187627272073879</v>
      </c>
      <c r="D660">
        <f t="shared" si="62"/>
        <v>-0.17121721395395453</v>
      </c>
      <c r="E660">
        <f t="shared" si="66"/>
        <v>9.6364082256946218E-2</v>
      </c>
      <c r="F660">
        <f t="shared" si="67"/>
        <v>6.3471366092683779</v>
      </c>
      <c r="G660" s="9">
        <f t="shared" si="64"/>
        <v>-3.5342337202776073</v>
      </c>
      <c r="H660">
        <f t="shared" si="65"/>
        <v>2.5342337202776073</v>
      </c>
      <c r="S660" s="2"/>
      <c r="T660" s="1"/>
    </row>
    <row r="661" spans="1:20" x14ac:dyDescent="0.25">
      <c r="A661" s="2">
        <v>65.966306306306294</v>
      </c>
      <c r="B661" s="1">
        <v>2.0804675103176899E-2</v>
      </c>
      <c r="C661">
        <f t="shared" si="63"/>
        <v>1.8194219348154941</v>
      </c>
      <c r="D661">
        <f t="shared" si="62"/>
        <v>-0.17055566796535143</v>
      </c>
      <c r="E661">
        <f t="shared" si="66"/>
        <v>9.5845718204462388E-2</v>
      </c>
      <c r="F661">
        <f t="shared" si="67"/>
        <v>6.3225880052234835</v>
      </c>
      <c r="G661" s="9">
        <f t="shared" si="64"/>
        <v>-3.5395835985191431</v>
      </c>
      <c r="H661">
        <f t="shared" si="65"/>
        <v>2.5395835985191431</v>
      </c>
      <c r="S661" s="2"/>
      <c r="T661" s="1"/>
    </row>
    <row r="662" spans="1:20" x14ac:dyDescent="0.25">
      <c r="A662" s="2">
        <v>66.066405405405405</v>
      </c>
      <c r="B662" s="1">
        <v>2.0692847840597699E-2</v>
      </c>
      <c r="C662">
        <f t="shared" si="63"/>
        <v>1.8200801437989658</v>
      </c>
      <c r="D662">
        <f t="shared" si="62"/>
        <v>-0.16989628733016249</v>
      </c>
      <c r="E662">
        <f t="shared" si="66"/>
        <v>9.5330146783925457E-2</v>
      </c>
      <c r="F662">
        <f t="shared" si="67"/>
        <v>6.2981201247836234</v>
      </c>
      <c r="G662" s="9">
        <f t="shared" si="64"/>
        <v>-3.5449337029223127</v>
      </c>
      <c r="H662">
        <f t="shared" si="65"/>
        <v>2.5449337029223127</v>
      </c>
      <c r="S662" s="2"/>
      <c r="T662" s="1"/>
    </row>
    <row r="663" spans="1:20" x14ac:dyDescent="0.25">
      <c r="A663" s="2">
        <v>66.166504504504502</v>
      </c>
      <c r="B663" s="1">
        <v>2.0581621661024899E-2</v>
      </c>
      <c r="C663">
        <f t="shared" si="63"/>
        <v>1.8207373571774503</v>
      </c>
      <c r="D663">
        <f t="shared" si="62"/>
        <v>-0.1692390678797053</v>
      </c>
      <c r="E663">
        <f t="shared" si="66"/>
        <v>9.481735288242861E-2</v>
      </c>
      <c r="F663">
        <f t="shared" si="67"/>
        <v>6.2737328066004059</v>
      </c>
      <c r="G663" s="9">
        <f t="shared" si="64"/>
        <v>-3.5502840315284132</v>
      </c>
      <c r="H663">
        <f t="shared" si="65"/>
        <v>2.5502840315284132</v>
      </c>
      <c r="S663" s="2"/>
      <c r="T663" s="1"/>
    </row>
    <row r="664" spans="1:20" x14ac:dyDescent="0.25">
      <c r="A664" s="2">
        <v>66.266603603603599</v>
      </c>
      <c r="B664" s="1">
        <v>2.04709933335755E-2</v>
      </c>
      <c r="C664">
        <f t="shared" si="63"/>
        <v>1.8213935779569261</v>
      </c>
      <c r="D664">
        <f t="shared" si="62"/>
        <v>-0.16858400542843263</v>
      </c>
      <c r="E664">
        <f t="shared" si="66"/>
        <v>9.4307321469936714E-2</v>
      </c>
      <c r="F664">
        <f t="shared" si="67"/>
        <v>6.2494258887659111</v>
      </c>
      <c r="G664" s="9">
        <f t="shared" si="64"/>
        <v>-3.5556345824160931</v>
      </c>
      <c r="H664">
        <f t="shared" si="65"/>
        <v>2.5556345824160931</v>
      </c>
      <c r="S664" s="2"/>
      <c r="T664" s="1"/>
    </row>
    <row r="665" spans="1:20" x14ac:dyDescent="0.25">
      <c r="A665" s="2">
        <v>66.366702702702696</v>
      </c>
      <c r="B665" s="1">
        <v>2.0360959644733102E-2</v>
      </c>
      <c r="C665">
        <f t="shared" si="63"/>
        <v>1.8220488091297842</v>
      </c>
      <c r="D665">
        <f t="shared" si="62"/>
        <v>-0.16793109577257295</v>
      </c>
      <c r="E665">
        <f t="shared" si="66"/>
        <v>9.3800037598817318E-2</v>
      </c>
      <c r="F665">
        <f t="shared" si="67"/>
        <v>6.2251992088230441</v>
      </c>
      <c r="G665" s="9">
        <f t="shared" si="64"/>
        <v>-3.5609853536626264</v>
      </c>
      <c r="H665">
        <f t="shared" si="65"/>
        <v>2.5609853536626264</v>
      </c>
      <c r="S665" s="2"/>
      <c r="T665" s="1"/>
    </row>
    <row r="666" spans="1:20" x14ac:dyDescent="0.25">
      <c r="A666" s="2">
        <v>66.466801801801793</v>
      </c>
      <c r="B666" s="1">
        <v>2.0251517398254301E-2</v>
      </c>
      <c r="C666">
        <f t="shared" si="63"/>
        <v>1.8227030536749111</v>
      </c>
      <c r="D666">
        <f t="shared" si="62"/>
        <v>-0.16728033469130554</v>
      </c>
      <c r="E666">
        <f t="shared" si="66"/>
        <v>9.3295486403371958E-2</v>
      </c>
      <c r="F666">
        <f t="shared" si="67"/>
        <v>6.2010526037756177</v>
      </c>
      <c r="G666" s="9">
        <f t="shared" si="64"/>
        <v>-3.5663363433592701</v>
      </c>
      <c r="H666">
        <f t="shared" si="65"/>
        <v>2.5663363433592701</v>
      </c>
      <c r="S666" s="2"/>
      <c r="T666" s="1"/>
    </row>
    <row r="667" spans="1:20" x14ac:dyDescent="0.25">
      <c r="A667" s="2">
        <v>66.566900900900905</v>
      </c>
      <c r="B667" s="1">
        <v>2.01426634150755E-2</v>
      </c>
      <c r="C667">
        <f t="shared" si="63"/>
        <v>1.8233563145577685</v>
      </c>
      <c r="D667">
        <f t="shared" si="62"/>
        <v>-0.16663171794808718</v>
      </c>
      <c r="E667">
        <f t="shared" si="66"/>
        <v>9.2793653099367365E-2</v>
      </c>
      <c r="F667">
        <f t="shared" si="67"/>
        <v>6.1769859100981632</v>
      </c>
      <c r="G667" s="9">
        <f t="shared" si="64"/>
        <v>-3.5716875496326885</v>
      </c>
      <c r="H667">
        <f t="shared" si="65"/>
        <v>2.5716875496326885</v>
      </c>
      <c r="S667" s="2"/>
      <c r="T667" s="1"/>
    </row>
    <row r="668" spans="1:20" x14ac:dyDescent="0.25">
      <c r="A668" s="2">
        <v>66.667000000000002</v>
      </c>
      <c r="B668" s="1">
        <v>2.0034394533221301E-2</v>
      </c>
      <c r="C668">
        <f t="shared" si="63"/>
        <v>1.8240085947304743</v>
      </c>
      <c r="D668">
        <f t="shared" si="62"/>
        <v>-0.16598524128838105</v>
      </c>
      <c r="E668">
        <f t="shared" si="66"/>
        <v>9.2294522983576349E-2</v>
      </c>
      <c r="F668">
        <f t="shared" si="67"/>
        <v>6.1529989637460849</v>
      </c>
      <c r="G668" s="9">
        <f t="shared" si="64"/>
        <v>-3.5770389705997649</v>
      </c>
      <c r="H668">
        <f t="shared" si="65"/>
        <v>2.5770389705997649</v>
      </c>
      <c r="S668" s="2"/>
      <c r="T668" s="1"/>
    </row>
    <row r="669" spans="1:20" x14ac:dyDescent="0.25">
      <c r="A669" s="2">
        <v>66.767099099099099</v>
      </c>
      <c r="B669" s="1">
        <v>1.9926707607712101E-2</v>
      </c>
      <c r="C669">
        <f t="shared" si="63"/>
        <v>1.8246598971318835</v>
      </c>
      <c r="D669">
        <f t="shared" si="62"/>
        <v>-0.16534090044225336</v>
      </c>
      <c r="E669">
        <f t="shared" si="66"/>
        <v>9.1798081433315151E-2</v>
      </c>
      <c r="F669">
        <f t="shared" si="67"/>
        <v>6.1290916001653217</v>
      </c>
      <c r="G669" s="9">
        <f t="shared" si="64"/>
        <v>-3.5823906044076153</v>
      </c>
      <c r="H669">
        <f t="shared" si="65"/>
        <v>2.5823906044076153</v>
      </c>
      <c r="S669" s="2"/>
      <c r="T669" s="1"/>
    </row>
    <row r="670" spans="1:20" x14ac:dyDescent="0.25">
      <c r="A670" s="2">
        <v>66.867198198198196</v>
      </c>
      <c r="B670" s="1">
        <v>1.9819599510472598E-2</v>
      </c>
      <c r="C670">
        <f t="shared" si="63"/>
        <v>1.8253102246876658</v>
      </c>
      <c r="D670">
        <f t="shared" si="62"/>
        <v>-0.1646986911244388</v>
      </c>
      <c r="E670">
        <f t="shared" si="66"/>
        <v>9.1304313905985854E-2</v>
      </c>
      <c r="F670">
        <f t="shared" si="67"/>
        <v>6.1052636543020595</v>
      </c>
      <c r="G670" s="9">
        <f t="shared" si="64"/>
        <v>-3.5877424492234282</v>
      </c>
      <c r="H670">
        <f t="shared" si="65"/>
        <v>2.5877424492234282</v>
      </c>
      <c r="S670" s="2"/>
      <c r="T670" s="1"/>
    </row>
    <row r="671" spans="1:20" x14ac:dyDescent="0.25">
      <c r="A671" s="2">
        <v>66.967297297297307</v>
      </c>
      <c r="B671" s="1">
        <v>1.9713067130241801E-2</v>
      </c>
      <c r="C671">
        <f t="shared" si="63"/>
        <v>1.8259595803103859</v>
      </c>
      <c r="D671">
        <f t="shared" si="62"/>
        <v>-0.16405860903236411</v>
      </c>
      <c r="E671">
        <f t="shared" si="66"/>
        <v>9.0813205938625713E-2</v>
      </c>
      <c r="F671">
        <f t="shared" si="67"/>
        <v>6.0815149606126333</v>
      </c>
      <c r="G671" s="9">
        <f t="shared" si="64"/>
        <v>-3.5930945032015904</v>
      </c>
      <c r="H671">
        <f t="shared" si="65"/>
        <v>2.5930945032015904</v>
      </c>
      <c r="S671" s="2"/>
      <c r="T671" s="1"/>
    </row>
    <row r="672" spans="1:20" x14ac:dyDescent="0.25">
      <c r="A672" s="2">
        <v>67.067396396396404</v>
      </c>
      <c r="B672" s="1">
        <v>1.96071073724816E-2</v>
      </c>
      <c r="C672">
        <f t="shared" si="63"/>
        <v>1.8266079668995803</v>
      </c>
      <c r="D672">
        <f t="shared" si="62"/>
        <v>-0.16342064985003785</v>
      </c>
      <c r="E672">
        <f t="shared" si="66"/>
        <v>9.0324743147450648E-2</v>
      </c>
      <c r="F672">
        <f t="shared" si="67"/>
        <v>6.0578453530727625</v>
      </c>
      <c r="G672" s="9">
        <f t="shared" si="64"/>
        <v>-3.5984467645494087</v>
      </c>
      <c r="H672">
        <f t="shared" si="65"/>
        <v>2.5984467645494087</v>
      </c>
      <c r="S672" s="2"/>
      <c r="T672" s="1"/>
    </row>
    <row r="673" spans="1:20" x14ac:dyDescent="0.25">
      <c r="A673" s="2">
        <v>67.167495495495501</v>
      </c>
      <c r="B673" s="1">
        <v>1.95017171592873E-2</v>
      </c>
      <c r="C673">
        <f t="shared" si="63"/>
        <v>1.8272553873418356</v>
      </c>
      <c r="D673">
        <f t="shared" si="62"/>
        <v>-0.16278480924570621</v>
      </c>
      <c r="E673">
        <f t="shared" si="66"/>
        <v>8.9838911227409002E-2</v>
      </c>
      <c r="F673">
        <f t="shared" si="67"/>
        <v>6.0342546651872144</v>
      </c>
      <c r="G673" s="9">
        <f t="shared" si="64"/>
        <v>-3.6037992314679852</v>
      </c>
      <c r="H673">
        <f t="shared" si="65"/>
        <v>2.6037992314679852</v>
      </c>
      <c r="S673" s="2"/>
      <c r="T673" s="1"/>
    </row>
    <row r="674" spans="1:20" x14ac:dyDescent="0.25">
      <c r="A674" s="2">
        <v>67.267594594594598</v>
      </c>
      <c r="B674" s="1">
        <v>1.93968934292988E-2</v>
      </c>
      <c r="C674">
        <f t="shared" si="63"/>
        <v>1.8279018445108652</v>
      </c>
      <c r="D674">
        <f t="shared" ref="D674:D737" si="68">(B674-B673)/(C674-C673)</f>
        <v>-0.16215108287195723</v>
      </c>
      <c r="E674">
        <f t="shared" si="66"/>
        <v>8.9355695951737563E-2</v>
      </c>
      <c r="F674">
        <f t="shared" si="67"/>
        <v>6.0107427299993397</v>
      </c>
      <c r="G674" s="9">
        <f t="shared" si="64"/>
        <v>-3.6091519021603706</v>
      </c>
      <c r="H674">
        <f t="shared" si="65"/>
        <v>2.6091519021603706</v>
      </c>
      <c r="S674" s="2"/>
      <c r="T674" s="1"/>
    </row>
    <row r="675" spans="1:20" x14ac:dyDescent="0.25">
      <c r="A675" s="2">
        <v>67.367693693693695</v>
      </c>
      <c r="B675" s="1">
        <v>1.9292633137610499E-2</v>
      </c>
      <c r="C675">
        <f t="shared" si="63"/>
        <v>1.8285473412675866</v>
      </c>
      <c r="D675">
        <f t="shared" si="68"/>
        <v>-0.16151946636861667</v>
      </c>
      <c r="E675">
        <f t="shared" si="66"/>
        <v>8.8875083171513755E-2</v>
      </c>
      <c r="F675">
        <f t="shared" si="67"/>
        <v>5.9873093801000898</v>
      </c>
      <c r="G675" s="9">
        <f t="shared" si="64"/>
        <v>-3.6145047748779002</v>
      </c>
      <c r="H675">
        <f t="shared" si="65"/>
        <v>2.6145047748779002</v>
      </c>
      <c r="S675" s="2"/>
      <c r="T675" s="1"/>
    </row>
    <row r="676" spans="1:20" x14ac:dyDescent="0.25">
      <c r="A676" s="2">
        <v>67.467792792792807</v>
      </c>
      <c r="B676" s="1">
        <v>1.9188933255683799E-2</v>
      </c>
      <c r="C676">
        <f t="shared" si="63"/>
        <v>1.8291918804601952</v>
      </c>
      <c r="D676">
        <f t="shared" si="68"/>
        <v>-0.16088995536019285</v>
      </c>
      <c r="E676">
        <f t="shared" si="66"/>
        <v>8.839705881521881E-2</v>
      </c>
      <c r="F676">
        <f t="shared" si="67"/>
        <v>5.9639544476375015</v>
      </c>
      <c r="G676" s="9">
        <f t="shared" si="64"/>
        <v>-3.6198578478590919</v>
      </c>
      <c r="H676">
        <f t="shared" si="65"/>
        <v>2.6198578478590919</v>
      </c>
      <c r="S676" s="2"/>
      <c r="T676" s="1"/>
    </row>
    <row r="677" spans="1:20" x14ac:dyDescent="0.25">
      <c r="A677" s="2">
        <v>67.567891891891904</v>
      </c>
      <c r="B677" s="1">
        <v>1.9085790771258802E-2</v>
      </c>
      <c r="C677">
        <f t="shared" si="63"/>
        <v>1.8298354649242417</v>
      </c>
      <c r="D677">
        <f t="shared" si="68"/>
        <v>-0.16026254545752075</v>
      </c>
      <c r="E677">
        <f t="shared" si="66"/>
        <v>8.7921608888299183E-2</v>
      </c>
      <c r="F677">
        <f t="shared" si="67"/>
        <v>5.9406777643258017</v>
      </c>
      <c r="G677" s="9">
        <f t="shared" si="64"/>
        <v>-3.6252111193651126</v>
      </c>
      <c r="H677">
        <f t="shared" si="65"/>
        <v>2.6252111193651126</v>
      </c>
      <c r="S677" s="2"/>
      <c r="T677" s="1"/>
    </row>
    <row r="678" spans="1:20" x14ac:dyDescent="0.25">
      <c r="A678" s="2">
        <v>67.667990990991001</v>
      </c>
      <c r="B678" s="1">
        <v>1.8983202688266702E-2</v>
      </c>
      <c r="C678">
        <f t="shared" si="63"/>
        <v>1.8304780974827057</v>
      </c>
      <c r="D678">
        <f t="shared" si="68"/>
        <v>-0.15963723225802512</v>
      </c>
      <c r="E678">
        <f t="shared" si="66"/>
        <v>8.7448719472730849E-2</v>
      </c>
      <c r="F678">
        <f t="shared" si="67"/>
        <v>5.91747916145445</v>
      </c>
      <c r="G678" s="9">
        <f t="shared" si="64"/>
        <v>-3.6305645876734638</v>
      </c>
      <c r="H678">
        <f t="shared" si="65"/>
        <v>2.6305645876734638</v>
      </c>
      <c r="S678" s="2"/>
      <c r="T678" s="1"/>
    </row>
    <row r="679" spans="1:20" x14ac:dyDescent="0.25">
      <c r="A679" s="2">
        <v>67.768090090090098</v>
      </c>
      <c r="B679" s="1">
        <v>1.8881166026743001E-2</v>
      </c>
      <c r="C679">
        <f t="shared" si="63"/>
        <v>1.83111978094607</v>
      </c>
      <c r="D679">
        <f t="shared" si="68"/>
        <v>-0.15901401134562346</v>
      </c>
      <c r="E679">
        <f t="shared" si="66"/>
        <v>8.697837672658762E-2</v>
      </c>
      <c r="F679">
        <f t="shared" si="67"/>
        <v>5.8943584698971856</v>
      </c>
      <c r="G679" s="9">
        <f t="shared" si="64"/>
        <v>-3.6359182510728409</v>
      </c>
      <c r="H679">
        <f t="shared" si="65"/>
        <v>2.6359182510728409</v>
      </c>
      <c r="S679" s="2"/>
      <c r="T679" s="1"/>
    </row>
    <row r="680" spans="1:20" x14ac:dyDescent="0.25">
      <c r="A680" s="2">
        <v>67.868189189189195</v>
      </c>
      <c r="B680" s="1">
        <v>1.87796778227407E-2</v>
      </c>
      <c r="C680">
        <f t="shared" si="63"/>
        <v>1.8317605181123944</v>
      </c>
      <c r="D680">
        <f t="shared" si="68"/>
        <v>-0.15839287829125026</v>
      </c>
      <c r="E680">
        <f t="shared" si="66"/>
        <v>8.6510566883611015E-2</v>
      </c>
      <c r="F680">
        <f t="shared" si="67"/>
        <v>5.871315520120918</v>
      </c>
      <c r="G680" s="9">
        <f t="shared" si="64"/>
        <v>-3.6412721078688639</v>
      </c>
      <c r="H680">
        <f t="shared" si="65"/>
        <v>2.6412721078688639</v>
      </c>
      <c r="S680" s="2"/>
      <c r="T680" s="1"/>
    </row>
    <row r="681" spans="1:20" x14ac:dyDescent="0.25">
      <c r="A681" s="2">
        <v>67.968288288288306</v>
      </c>
      <c r="B681" s="1">
        <v>1.86787351282444E-2</v>
      </c>
      <c r="C681">
        <f t="shared" si="63"/>
        <v>1.8324003117673886</v>
      </c>
      <c r="D681">
        <f t="shared" si="68"/>
        <v>-0.15777382865294526</v>
      </c>
      <c r="E681">
        <f t="shared" si="66"/>
        <v>8.6045276252783701E-2</v>
      </c>
      <c r="F681">
        <f t="shared" si="67"/>
        <v>5.8483501421946107</v>
      </c>
      <c r="G681" s="9">
        <f t="shared" si="64"/>
        <v>-3.6466261563768576</v>
      </c>
      <c r="H681">
        <f t="shared" si="65"/>
        <v>2.6466261563768576</v>
      </c>
      <c r="S681" s="2"/>
      <c r="T681" s="1"/>
    </row>
    <row r="682" spans="1:20" x14ac:dyDescent="0.25">
      <c r="A682" s="2">
        <v>68.068387387387403</v>
      </c>
      <c r="B682" s="1">
        <v>1.8578335011084499E-2</v>
      </c>
      <c r="C682">
        <f t="shared" si="63"/>
        <v>1.8330391646844848</v>
      </c>
      <c r="D682">
        <f t="shared" si="68"/>
        <v>-0.15715685797640627</v>
      </c>
      <c r="E682">
        <f t="shared" si="66"/>
        <v>8.5582491217904316E-2</v>
      </c>
      <c r="F682">
        <f t="shared" si="67"/>
        <v>5.8254621657979913</v>
      </c>
      <c r="G682" s="9">
        <f t="shared" si="64"/>
        <v>-3.6519803949339229</v>
      </c>
      <c r="H682">
        <f t="shared" si="65"/>
        <v>2.6519803949339229</v>
      </c>
      <c r="S682" s="2"/>
      <c r="T682" s="1"/>
    </row>
    <row r="683" spans="1:20" x14ac:dyDescent="0.25">
      <c r="A683" s="2">
        <v>68.168486486486501</v>
      </c>
      <c r="B683" s="1">
        <v>1.8478474554852201E-2</v>
      </c>
      <c r="C683">
        <f t="shared" si="63"/>
        <v>1.83367707962491</v>
      </c>
      <c r="D683">
        <f t="shared" si="68"/>
        <v>-0.15654196179468247</v>
      </c>
      <c r="E683">
        <f t="shared" si="66"/>
        <v>8.5122198237166616E-2</v>
      </c>
      <c r="F683">
        <f t="shared" si="67"/>
        <v>5.8026514202303172</v>
      </c>
      <c r="G683" s="9">
        <f t="shared" si="64"/>
        <v>-3.657334821880271</v>
      </c>
      <c r="H683">
        <f t="shared" si="65"/>
        <v>2.657334821880271</v>
      </c>
      <c r="S683" s="2"/>
      <c r="T683" s="1"/>
    </row>
    <row r="684" spans="1:20" x14ac:dyDescent="0.25">
      <c r="A684" s="2">
        <v>68.268585585585598</v>
      </c>
      <c r="B684" s="1">
        <v>1.83791508588147E-2</v>
      </c>
      <c r="C684">
        <f t="shared" si="63"/>
        <v>1.8343140593377569</v>
      </c>
      <c r="D684">
        <f t="shared" si="68"/>
        <v>-0.15592913562910971</v>
      </c>
      <c r="E684">
        <f t="shared" si="66"/>
        <v>8.4664383842739804E-2</v>
      </c>
      <c r="F684">
        <f t="shared" si="67"/>
        <v>5.7799177344189525</v>
      </c>
      <c r="G684" s="9">
        <f t="shared" si="64"/>
        <v>-3.6626894355751212</v>
      </c>
      <c r="H684">
        <f t="shared" si="65"/>
        <v>2.6626894355751212</v>
      </c>
      <c r="S684" s="2"/>
      <c r="T684" s="1"/>
    </row>
    <row r="685" spans="1:20" x14ac:dyDescent="0.25">
      <c r="A685" s="2">
        <v>68.368684684684695</v>
      </c>
      <c r="B685" s="1">
        <v>1.8280361037830799E-2</v>
      </c>
      <c r="C685">
        <f t="shared" si="63"/>
        <v>1.8349501065600555</v>
      </c>
      <c r="D685">
        <f t="shared" si="68"/>
        <v>-0.15531837498933881</v>
      </c>
      <c r="E685">
        <f t="shared" si="66"/>
        <v>8.420903464035108E-2</v>
      </c>
      <c r="F685">
        <f t="shared" si="67"/>
        <v>5.757260936927854</v>
      </c>
      <c r="G685" s="9">
        <f t="shared" si="64"/>
        <v>-3.6680442343970223</v>
      </c>
      <c r="H685">
        <f t="shared" si="65"/>
        <v>2.6680442343970223</v>
      </c>
      <c r="S685" s="2"/>
      <c r="T685" s="1"/>
    </row>
    <row r="686" spans="1:20" x14ac:dyDescent="0.25">
      <c r="A686" s="2">
        <v>68.468783783783806</v>
      </c>
      <c r="B686" s="1">
        <v>1.8182102222267401E-2</v>
      </c>
      <c r="C686">
        <f t="shared" si="63"/>
        <v>1.8355852240168431</v>
      </c>
      <c r="D686">
        <f t="shared" si="68"/>
        <v>-0.15470967537310712</v>
      </c>
      <c r="E686">
        <f t="shared" si="66"/>
        <v>8.3756137308873227E-2</v>
      </c>
      <c r="F686">
        <f t="shared" si="67"/>
        <v>5.7346808559661486</v>
      </c>
      <c r="G686" s="9">
        <f t="shared" si="64"/>
        <v>-3.6733992167236718</v>
      </c>
      <c r="H686">
        <f t="shared" si="65"/>
        <v>2.6733992167236718</v>
      </c>
      <c r="S686" s="2"/>
      <c r="T686" s="1"/>
    </row>
    <row r="687" spans="1:20" x14ac:dyDescent="0.25">
      <c r="A687" s="2">
        <v>68.568882882882903</v>
      </c>
      <c r="B687" s="1">
        <v>1.8084371557916E-2</v>
      </c>
      <c r="C687">
        <f t="shared" si="63"/>
        <v>1.8362194144212343</v>
      </c>
      <c r="D687">
        <f t="shared" si="68"/>
        <v>-0.15410303226713776</v>
      </c>
      <c r="E687">
        <f t="shared" si="66"/>
        <v>8.3305678599912183E-2</v>
      </c>
      <c r="F687">
        <f t="shared" si="67"/>
        <v>5.7121773193964627</v>
      </c>
      <c r="G687" s="9">
        <f t="shared" si="64"/>
        <v>-3.6787543809547358</v>
      </c>
      <c r="H687">
        <f t="shared" si="65"/>
        <v>2.6787543809547358</v>
      </c>
      <c r="S687" s="2"/>
      <c r="T687" s="1"/>
    </row>
    <row r="688" spans="1:20" x14ac:dyDescent="0.25">
      <c r="A688" s="2">
        <v>68.668981981982</v>
      </c>
      <c r="B688" s="1">
        <v>1.79871662059095E-2</v>
      </c>
      <c r="C688">
        <f t="shared" si="63"/>
        <v>1.8368526804744902</v>
      </c>
      <c r="D688">
        <f t="shared" si="68"/>
        <v>-0.15349844114762279</v>
      </c>
      <c r="E688">
        <f t="shared" si="66"/>
        <v>8.2857645337396341E-2</v>
      </c>
      <c r="F688">
        <f t="shared" si="67"/>
        <v>5.6897501547431242</v>
      </c>
      <c r="G688" s="9">
        <f t="shared" si="64"/>
        <v>-3.6841097255131614</v>
      </c>
      <c r="H688">
        <f t="shared" si="65"/>
        <v>2.6841097255131614</v>
      </c>
      <c r="S688" s="2"/>
      <c r="T688" s="1"/>
    </row>
    <row r="689" spans="1:20" x14ac:dyDescent="0.25">
      <c r="A689" s="2">
        <v>68.769081081081097</v>
      </c>
      <c r="B689" s="1">
        <v>1.78904833426402E-2</v>
      </c>
      <c r="C689">
        <f t="shared" si="63"/>
        <v>1.8374850248660886</v>
      </c>
      <c r="D689">
        <f t="shared" si="68"/>
        <v>-0.15289589747910076</v>
      </c>
      <c r="E689">
        <f t="shared" si="66"/>
        <v>8.2412024417172255E-2</v>
      </c>
      <c r="F689">
        <f t="shared" si="67"/>
        <v>5.6673991892005544</v>
      </c>
      <c r="G689" s="9">
        <f t="shared" si="64"/>
        <v>-3.6894652488183506</v>
      </c>
      <c r="H689">
        <f t="shared" si="65"/>
        <v>2.6894652488183506</v>
      </c>
      <c r="S689" s="2"/>
      <c r="T689" s="1"/>
    </row>
    <row r="690" spans="1:20" x14ac:dyDescent="0.25">
      <c r="A690" s="2">
        <v>68.869180180180194</v>
      </c>
      <c r="B690" s="1">
        <v>1.77943201596776E-2</v>
      </c>
      <c r="C690">
        <f t="shared" si="63"/>
        <v>1.8381164502737899</v>
      </c>
      <c r="D690">
        <f t="shared" si="68"/>
        <v>-0.15229539671625772</v>
      </c>
      <c r="E690">
        <f t="shared" si="66"/>
        <v>8.1968802806600377E-2</v>
      </c>
      <c r="F690">
        <f t="shared" si="67"/>
        <v>5.6451242496414213</v>
      </c>
      <c r="G690" s="9">
        <f t="shared" si="64"/>
        <v>-3.6948209493031956</v>
      </c>
      <c r="H690">
        <f t="shared" si="65"/>
        <v>2.6948209493031956</v>
      </c>
      <c r="S690" s="2"/>
      <c r="T690" s="1"/>
    </row>
    <row r="691" spans="1:20" x14ac:dyDescent="0.25">
      <c r="A691" s="2">
        <v>68.969279279279306</v>
      </c>
      <c r="B691" s="1">
        <v>1.76986738636866E-2</v>
      </c>
      <c r="C691">
        <f t="shared" si="63"/>
        <v>1.838746959363708</v>
      </c>
      <c r="D691">
        <f t="shared" si="68"/>
        <v>-0.1516969343033894</v>
      </c>
      <c r="E691">
        <f t="shared" si="66"/>
        <v>8.1527967544150953E-2</v>
      </c>
      <c r="F691">
        <f t="shared" si="67"/>
        <v>5.6229251626245658</v>
      </c>
      <c r="G691" s="9">
        <f t="shared" si="64"/>
        <v>-3.7001768254331013</v>
      </c>
      <c r="H691">
        <f t="shared" si="65"/>
        <v>2.7001768254331013</v>
      </c>
      <c r="S691" s="2"/>
      <c r="T691" s="1"/>
    </row>
    <row r="692" spans="1:20" x14ac:dyDescent="0.25">
      <c r="A692" s="2">
        <v>69.069378378378403</v>
      </c>
      <c r="B692" s="1">
        <v>1.7603541676346899E-2</v>
      </c>
      <c r="C692">
        <f t="shared" si="63"/>
        <v>1.8393765547903755</v>
      </c>
      <c r="D692">
        <f t="shared" si="68"/>
        <v>-0.15110050567431907</v>
      </c>
      <c r="E692">
        <f t="shared" si="66"/>
        <v>8.1089505739008624E-2</v>
      </c>
      <c r="F692">
        <f t="shared" si="67"/>
        <v>5.6008017544032738</v>
      </c>
      <c r="G692" s="9">
        <f t="shared" si="64"/>
        <v>-3.7055328756564934</v>
      </c>
      <c r="H692">
        <f t="shared" si="65"/>
        <v>2.7055328756564934</v>
      </c>
      <c r="S692" s="2"/>
      <c r="T692" s="1"/>
    </row>
    <row r="693" spans="1:20" x14ac:dyDescent="0.25">
      <c r="A693" s="2">
        <v>69.1694774774775</v>
      </c>
      <c r="B693" s="1">
        <v>1.7508920834271802E-2</v>
      </c>
      <c r="C693">
        <f t="shared" si="63"/>
        <v>1.8400052391968114</v>
      </c>
      <c r="D693">
        <f t="shared" si="68"/>
        <v>-0.15050610625373728</v>
      </c>
      <c r="E693">
        <f t="shared" si="66"/>
        <v>8.0653404570672591E-2</v>
      </c>
      <c r="F693">
        <f t="shared" si="67"/>
        <v>5.578753850933019</v>
      </c>
      <c r="G693" s="9">
        <f t="shared" si="64"/>
        <v>-3.7108890984564411</v>
      </c>
      <c r="H693">
        <f t="shared" si="65"/>
        <v>2.7108890984564411</v>
      </c>
      <c r="S693" s="2"/>
      <c r="T693" s="1"/>
    </row>
    <row r="694" spans="1:20" x14ac:dyDescent="0.25">
      <c r="A694" s="2">
        <v>69.269576576576597</v>
      </c>
      <c r="B694" s="1">
        <v>1.7414808588927799E-2</v>
      </c>
      <c r="C694">
        <f t="shared" si="63"/>
        <v>1.840633015214588</v>
      </c>
      <c r="D694">
        <f t="shared" si="68"/>
        <v>-0.14991373145682585</v>
      </c>
      <c r="E694">
        <f t="shared" si="66"/>
        <v>8.0219651288561636E-2</v>
      </c>
      <c r="F694">
        <f t="shared" si="67"/>
        <v>5.556781277879292</v>
      </c>
      <c r="G694" s="9">
        <f t="shared" si="64"/>
        <v>-3.7162454923357857</v>
      </c>
      <c r="H694">
        <f t="shared" si="65"/>
        <v>2.7162454923357857</v>
      </c>
      <c r="S694" s="2"/>
      <c r="T694" s="1"/>
    </row>
    <row r="695" spans="1:20" x14ac:dyDescent="0.25">
      <c r="A695" s="2">
        <v>69.369675675675694</v>
      </c>
      <c r="B695" s="1">
        <v>1.7321202206555499E-2</v>
      </c>
      <c r="C695">
        <f t="shared" si="63"/>
        <v>1.8412598854638957</v>
      </c>
      <c r="D695">
        <f t="shared" si="68"/>
        <v>-0.14932337668866921</v>
      </c>
      <c r="E695">
        <f t="shared" si="66"/>
        <v>7.9788233211626036E-2</v>
      </c>
      <c r="F695">
        <f t="shared" si="67"/>
        <v>5.5348838606256745</v>
      </c>
      <c r="G695" s="9">
        <f t="shared" si="64"/>
        <v>-3.7216020557757989</v>
      </c>
      <c r="H695">
        <f t="shared" si="65"/>
        <v>2.7216020557757989</v>
      </c>
      <c r="S695" s="2"/>
      <c r="T695" s="1"/>
    </row>
    <row r="696" spans="1:20" x14ac:dyDescent="0.25">
      <c r="A696" s="2">
        <v>69.469774774774805</v>
      </c>
      <c r="B696" s="1">
        <v>1.7228098968089502E-2</v>
      </c>
      <c r="C696">
        <f t="shared" si="63"/>
        <v>1.8418858525536104</v>
      </c>
      <c r="D696">
        <f t="shared" si="68"/>
        <v>-0.14873503734588051</v>
      </c>
      <c r="E696">
        <f t="shared" si="66"/>
        <v>7.9359137727953749E-2</v>
      </c>
      <c r="F696">
        <f t="shared" si="67"/>
        <v>5.5130614242812808</v>
      </c>
      <c r="G696" s="9">
        <f t="shared" si="64"/>
        <v>-3.7269587873049681</v>
      </c>
      <c r="H696">
        <f t="shared" si="65"/>
        <v>2.7269587873049681</v>
      </c>
      <c r="S696" s="2"/>
      <c r="T696" s="1"/>
    </row>
    <row r="697" spans="1:20" x14ac:dyDescent="0.25">
      <c r="A697" s="2">
        <v>69.569873873873902</v>
      </c>
      <c r="B697" s="1">
        <v>1.7135496169079702E-2</v>
      </c>
      <c r="C697">
        <f t="shared" si="63"/>
        <v>1.842510919081356</v>
      </c>
      <c r="D697">
        <f t="shared" si="68"/>
        <v>-0.14814870881629447</v>
      </c>
      <c r="E697">
        <f t="shared" si="66"/>
        <v>7.8932352294385444E-2</v>
      </c>
      <c r="F697">
        <f t="shared" si="67"/>
        <v>5.491313793688577</v>
      </c>
      <c r="G697" s="9">
        <f t="shared" si="64"/>
        <v>-3.7323156854462058</v>
      </c>
      <c r="H697">
        <f t="shared" si="65"/>
        <v>2.7323156854462058</v>
      </c>
      <c r="S697" s="2"/>
      <c r="T697" s="1"/>
    </row>
    <row r="698" spans="1:20" x14ac:dyDescent="0.25">
      <c r="A698" s="2">
        <v>69.669972972973</v>
      </c>
      <c r="B698" s="1">
        <v>1.70433911196127E-2</v>
      </c>
      <c r="C698">
        <f t="shared" si="63"/>
        <v>1.8431350876335717</v>
      </c>
      <c r="D698">
        <f t="shared" si="68"/>
        <v>-0.1475643864786905</v>
      </c>
      <c r="E698">
        <f t="shared" si="66"/>
        <v>7.850786443612863E-2</v>
      </c>
      <c r="F698">
        <f t="shared" si="67"/>
        <v>5.4696407934309095</v>
      </c>
      <c r="G698" s="9">
        <f t="shared" si="64"/>
        <v>-3.7376727487391492</v>
      </c>
      <c r="H698">
        <f t="shared" si="65"/>
        <v>2.7376727487391492</v>
      </c>
      <c r="S698" s="2"/>
      <c r="T698" s="1"/>
    </row>
    <row r="699" spans="1:20" x14ac:dyDescent="0.25">
      <c r="A699" s="2">
        <v>69.770072072072097</v>
      </c>
      <c r="B699" s="1">
        <v>1.69517811442336E-2</v>
      </c>
      <c r="C699">
        <f t="shared" si="63"/>
        <v>1.8437583607855739</v>
      </c>
      <c r="D699">
        <f t="shared" si="68"/>
        <v>-0.14698206570396463</v>
      </c>
      <c r="E699">
        <f t="shared" si="66"/>
        <v>7.8085661746374935E-2</v>
      </c>
      <c r="F699">
        <f t="shared" si="67"/>
        <v>5.4480422478400223</v>
      </c>
      <c r="G699" s="9">
        <f t="shared" si="64"/>
        <v>-3.743029975738283</v>
      </c>
      <c r="H699">
        <f t="shared" si="65"/>
        <v>2.743029975738283</v>
      </c>
      <c r="S699" s="2"/>
      <c r="T699" s="1"/>
    </row>
    <row r="700" spans="1:20" x14ac:dyDescent="0.25">
      <c r="A700" s="2">
        <v>69.870171171171194</v>
      </c>
      <c r="B700" s="1">
        <v>1.6860663581868399E-2</v>
      </c>
      <c r="C700">
        <f t="shared" si="63"/>
        <v>1.8443807411016211</v>
      </c>
      <c r="D700">
        <f t="shared" si="68"/>
        <v>-0.1464017418543935</v>
      </c>
      <c r="E700">
        <f t="shared" si="66"/>
        <v>7.7665731885920478E-2</v>
      </c>
      <c r="F700">
        <f t="shared" si="67"/>
        <v>5.4265179810035526</v>
      </c>
      <c r="G700" s="9">
        <f t="shared" si="64"/>
        <v>-3.7483873650031287</v>
      </c>
      <c r="H700">
        <f t="shared" si="65"/>
        <v>2.7483873650031287</v>
      </c>
      <c r="S700" s="2"/>
      <c r="T700" s="1"/>
    </row>
    <row r="701" spans="1:20" x14ac:dyDescent="0.25">
      <c r="A701" s="2">
        <v>69.970270270270305</v>
      </c>
      <c r="B701" s="1">
        <v>1.67700357857468E-2</v>
      </c>
      <c r="C701">
        <f t="shared" si="63"/>
        <v>1.8450022311349767</v>
      </c>
      <c r="D701">
        <f t="shared" si="68"/>
        <v>-0.1458234102842578</v>
      </c>
      <c r="E701">
        <f t="shared" si="66"/>
        <v>7.7248062582787894E-2</v>
      </c>
      <c r="F701">
        <f t="shared" si="67"/>
        <v>5.4050678167724238</v>
      </c>
      <c r="G701" s="9">
        <f t="shared" si="64"/>
        <v>-3.7537449151035811</v>
      </c>
      <c r="H701">
        <f t="shared" si="65"/>
        <v>2.7537449151035811</v>
      </c>
      <c r="S701" s="2"/>
      <c r="T701" s="1"/>
    </row>
    <row r="702" spans="1:20" x14ac:dyDescent="0.25">
      <c r="A702" s="2">
        <v>70.070369369369402</v>
      </c>
      <c r="B702" s="1">
        <v>1.6679895123324798E-2</v>
      </c>
      <c r="C702">
        <f t="shared" si="63"/>
        <v>1.8456228334279716</v>
      </c>
      <c r="D702">
        <f t="shared" si="68"/>
        <v>-0.14524706634099699</v>
      </c>
      <c r="E702">
        <f t="shared" si="66"/>
        <v>7.6832641631847748E-2</v>
      </c>
      <c r="F702">
        <f t="shared" si="67"/>
        <v>5.3836915787679605</v>
      </c>
      <c r="G702" s="9">
        <f t="shared" si="64"/>
        <v>-3.7591026246484889</v>
      </c>
      <c r="H702">
        <f t="shared" si="65"/>
        <v>2.7591026246484889</v>
      </c>
      <c r="S702" s="2"/>
      <c r="T702" s="1"/>
    </row>
    <row r="703" spans="1:20" x14ac:dyDescent="0.25">
      <c r="A703" s="2">
        <v>70.170468468468499</v>
      </c>
      <c r="B703" s="1">
        <v>1.6590238976208999E-2</v>
      </c>
      <c r="C703">
        <f t="shared" si="63"/>
        <v>1.8462425505120668</v>
      </c>
      <c r="D703">
        <f t="shared" si="68"/>
        <v>-0.14467270536313809</v>
      </c>
      <c r="E703">
        <f t="shared" si="66"/>
        <v>7.6419456894450191E-2</v>
      </c>
      <c r="F703">
        <f t="shared" si="67"/>
        <v>5.3623890903895051</v>
      </c>
      <c r="G703" s="9">
        <f t="shared" si="64"/>
        <v>-3.7644604922084333</v>
      </c>
      <c r="H703">
        <f t="shared" si="65"/>
        <v>2.7644604922084333</v>
      </c>
      <c r="S703" s="2"/>
      <c r="T703" s="1"/>
    </row>
    <row r="704" spans="1:20" x14ac:dyDescent="0.25">
      <c r="A704" s="2">
        <v>70.270567567567596</v>
      </c>
      <c r="B704" s="1">
        <v>1.6501064740079702E-2</v>
      </c>
      <c r="C704">
        <f t="shared" si="63"/>
        <v>1.8468613849079147</v>
      </c>
      <c r="D704">
        <f t="shared" si="68"/>
        <v>-0.14410032268342754</v>
      </c>
      <c r="E704">
        <f t="shared" si="66"/>
        <v>7.6008496298047498E-2</v>
      </c>
      <c r="F704">
        <f t="shared" si="67"/>
        <v>5.3411601748211579</v>
      </c>
      <c r="G704" s="9">
        <f t="shared" si="64"/>
        <v>-3.7698185164232552</v>
      </c>
      <c r="H704">
        <f t="shared" si="65"/>
        <v>2.7698185164232552</v>
      </c>
      <c r="S704" s="2"/>
      <c r="T704" s="1"/>
    </row>
    <row r="705" spans="1:20" x14ac:dyDescent="0.25">
      <c r="A705" s="2">
        <v>70.370666666666693</v>
      </c>
      <c r="B705" s="1">
        <v>1.6412369824616101E-2</v>
      </c>
      <c r="C705">
        <f t="shared" si="63"/>
        <v>1.8474793391254221</v>
      </c>
      <c r="D705">
        <f t="shared" si="68"/>
        <v>-0.14352991362592354</v>
      </c>
      <c r="E705">
        <f t="shared" si="66"/>
        <v>7.5599747835830719E-2</v>
      </c>
      <c r="F705">
        <f t="shared" si="67"/>
        <v>5.3200046550393001</v>
      </c>
      <c r="G705" s="9">
        <f t="shared" si="64"/>
        <v>-3.7751766958916648</v>
      </c>
      <c r="H705">
        <f t="shared" si="65"/>
        <v>2.7751766958916648</v>
      </c>
      <c r="S705" s="2"/>
      <c r="T705" s="1"/>
    </row>
    <row r="706" spans="1:20" x14ac:dyDescent="0.25">
      <c r="A706" s="2">
        <v>70.470765765765805</v>
      </c>
      <c r="B706" s="1">
        <v>1.63241516534204E-2</v>
      </c>
      <c r="C706">
        <f t="shared" si="63"/>
        <v>1.8480964156638084</v>
      </c>
      <c r="D706">
        <f t="shared" si="68"/>
        <v>-0.14296147350924368</v>
      </c>
      <c r="E706">
        <f t="shared" si="66"/>
        <v>7.5193199566358851E-2</v>
      </c>
      <c r="F706">
        <f t="shared" si="67"/>
        <v>5.2989223538193571</v>
      </c>
      <c r="G706" s="9">
        <f t="shared" si="64"/>
        <v>-3.7805350292591293</v>
      </c>
      <c r="H706">
        <f t="shared" si="65"/>
        <v>2.7805350292591293</v>
      </c>
      <c r="S706" s="2"/>
      <c r="T706" s="1"/>
    </row>
    <row r="707" spans="1:20" x14ac:dyDescent="0.25">
      <c r="A707" s="2">
        <v>70.570864864864902</v>
      </c>
      <c r="B707" s="1">
        <v>1.62364076639432E-2</v>
      </c>
      <c r="C707">
        <f t="shared" ref="C707:C770" si="69">LOG(0.5*A707+SQRT(0.25*A707^2+1))</f>
        <v>1.848712617011669</v>
      </c>
      <c r="D707">
        <f t="shared" si="68"/>
        <v>-0.14239499764459357</v>
      </c>
      <c r="E707">
        <f t="shared" si="66"/>
        <v>7.4788839613195407E-2</v>
      </c>
      <c r="F707">
        <f t="shared" si="67"/>
        <v>5.2779130937428684</v>
      </c>
      <c r="G707" s="9">
        <f t="shared" si="64"/>
        <v>-3.7858935151731501</v>
      </c>
      <c r="H707">
        <f t="shared" si="65"/>
        <v>2.7858935151731501</v>
      </c>
      <c r="S707" s="2"/>
      <c r="T707" s="1"/>
    </row>
    <row r="708" spans="1:20" x14ac:dyDescent="0.25">
      <c r="A708" s="2">
        <v>70.670963963963999</v>
      </c>
      <c r="B708" s="1">
        <v>1.6149135307409301E-2</v>
      </c>
      <c r="C708">
        <f t="shared" si="69"/>
        <v>1.849327945647034</v>
      </c>
      <c r="D708">
        <f t="shared" si="68"/>
        <v>-0.14183048133642839</v>
      </c>
      <c r="E708">
        <f t="shared" si="66"/>
        <v>7.4386656164546663E-2</v>
      </c>
      <c r="F708">
        <f t="shared" si="67"/>
        <v>5.2569766972044576</v>
      </c>
      <c r="G708" s="9">
        <f t="shared" ref="G708:G771" si="70">((E708-E707)/E707)/((A708-A707)/A707)</f>
        <v>-3.7912521522820022</v>
      </c>
      <c r="H708">
        <f t="shared" ref="H708:H771" si="71">ABS(-1-G708)</f>
        <v>2.7912521522820022</v>
      </c>
      <c r="S708" s="2"/>
      <c r="T708" s="1"/>
    </row>
    <row r="709" spans="1:20" x14ac:dyDescent="0.25">
      <c r="A709" s="2">
        <v>70.771063063063096</v>
      </c>
      <c r="B709" s="1">
        <v>1.6062332048743098E-2</v>
      </c>
      <c r="C709">
        <f t="shared" si="69"/>
        <v>1.849942404037427</v>
      </c>
      <c r="D709">
        <f t="shared" si="68"/>
        <v>-0.14126791988416296</v>
      </c>
      <c r="E709">
        <f t="shared" si="66"/>
        <v>7.3986637472899658E-2</v>
      </c>
      <c r="F709">
        <f t="shared" si="67"/>
        <v>5.2361129864185685</v>
      </c>
      <c r="G709" s="9">
        <f t="shared" si="70"/>
        <v>-3.7966109392625995</v>
      </c>
      <c r="H709">
        <f t="shared" si="71"/>
        <v>2.7966109392625995</v>
      </c>
      <c r="S709" s="2"/>
      <c r="T709" s="1"/>
    </row>
    <row r="710" spans="1:20" x14ac:dyDescent="0.25">
      <c r="A710" s="2">
        <v>70.871162162162193</v>
      </c>
      <c r="B710" s="1">
        <v>1.59759953664954E-2</v>
      </c>
      <c r="C710">
        <f t="shared" si="69"/>
        <v>1.8505559946399273</v>
      </c>
      <c r="D710">
        <f t="shared" si="68"/>
        <v>-0.14070730857985819</v>
      </c>
      <c r="E710">
        <f t="shared" ref="E710:E773" si="72">(1/10^B710)*(10^(2*B710)-1)</f>
        <v>7.3588771854664906E-2</v>
      </c>
      <c r="F710">
        <f t="shared" ref="F710:F773" si="73">A710*E710</f>
        <v>5.2153217834263135</v>
      </c>
      <c r="G710" s="9">
        <f t="shared" si="70"/>
        <v>-3.8019698747937243</v>
      </c>
      <c r="H710">
        <f t="shared" si="71"/>
        <v>2.8019698747937243</v>
      </c>
      <c r="S710" s="2"/>
      <c r="T710" s="1"/>
    </row>
    <row r="711" spans="1:20" x14ac:dyDescent="0.25">
      <c r="A711" s="2">
        <v>70.971261261261304</v>
      </c>
      <c r="B711" s="1">
        <v>1.5890122752770301E-2</v>
      </c>
      <c r="C711">
        <f t="shared" si="69"/>
        <v>1.8511687199012252</v>
      </c>
      <c r="D711">
        <f t="shared" si="68"/>
        <v>-0.14014864271009714</v>
      </c>
      <c r="E711">
        <f t="shared" si="72"/>
        <v>7.3193047689821503E-2</v>
      </c>
      <c r="F711">
        <f t="shared" si="73"/>
        <v>5.1946029101022804</v>
      </c>
      <c r="G711" s="9">
        <f t="shared" si="70"/>
        <v>-3.8073289575531137</v>
      </c>
      <c r="H711">
        <f t="shared" si="71"/>
        <v>2.8073289575531137</v>
      </c>
      <c r="S711" s="2"/>
      <c r="T711" s="1"/>
    </row>
    <row r="712" spans="1:20" x14ac:dyDescent="0.25">
      <c r="A712" s="2">
        <v>71.071360360360401</v>
      </c>
      <c r="B712" s="1">
        <v>1.5804711713151801E-2</v>
      </c>
      <c r="C712">
        <f t="shared" si="69"/>
        <v>1.8517805822576834</v>
      </c>
      <c r="D712">
        <f t="shared" si="68"/>
        <v>-0.13959191755628225</v>
      </c>
      <c r="E712">
        <f t="shared" si="72"/>
        <v>7.2799453421560578E-2</v>
      </c>
      <c r="F712">
        <f t="shared" si="73"/>
        <v>5.1739561881610037</v>
      </c>
      <c r="G712" s="9">
        <f t="shared" si="70"/>
        <v>-3.8126881862560977</v>
      </c>
      <c r="H712">
        <f t="shared" si="71"/>
        <v>2.8126881862560977</v>
      </c>
      <c r="S712" s="2"/>
      <c r="T712" s="1"/>
    </row>
    <row r="713" spans="1:20" x14ac:dyDescent="0.25">
      <c r="A713" s="2">
        <v>71.171459459459498</v>
      </c>
      <c r="B713" s="1">
        <v>1.5719759766631598E-2</v>
      </c>
      <c r="C713">
        <f t="shared" si="69"/>
        <v>1.8523915841353926</v>
      </c>
      <c r="D713">
        <f t="shared" si="68"/>
        <v>-0.13903712839427462</v>
      </c>
      <c r="E713">
        <f t="shared" si="72"/>
        <v>7.24079775559342E-2</v>
      </c>
      <c r="F713">
        <f t="shared" si="73"/>
        <v>5.1533814391636241</v>
      </c>
      <c r="G713" s="9">
        <f t="shared" si="70"/>
        <v>-3.8180475596183738</v>
      </c>
      <c r="H713">
        <f t="shared" si="71"/>
        <v>2.8180475596183738</v>
      </c>
      <c r="S713" s="2"/>
      <c r="T713" s="1"/>
    </row>
    <row r="714" spans="1:20" x14ac:dyDescent="0.25">
      <c r="A714" s="2">
        <v>71.271558558558596</v>
      </c>
      <c r="B714" s="1">
        <v>1.5635264445537402E-2</v>
      </c>
      <c r="C714">
        <f t="shared" si="69"/>
        <v>1.8530017279502318</v>
      </c>
      <c r="D714">
        <f t="shared" si="68"/>
        <v>-0.13848427049362491</v>
      </c>
      <c r="E714">
        <f t="shared" si="72"/>
        <v>7.2018608661507957E-2</v>
      </c>
      <c r="F714">
        <f t="shared" si="73"/>
        <v>5.1328784845245794</v>
      </c>
      <c r="G714" s="9">
        <f t="shared" si="70"/>
        <v>-3.8234070763454002</v>
      </c>
      <c r="H714">
        <f t="shared" si="71"/>
        <v>2.8234070763454002</v>
      </c>
      <c r="S714" s="2"/>
      <c r="T714" s="1"/>
    </row>
    <row r="715" spans="1:20" x14ac:dyDescent="0.25">
      <c r="A715" s="2">
        <v>71.371657657657707</v>
      </c>
      <c r="B715" s="1">
        <v>1.55512232954606E-2</v>
      </c>
      <c r="C715">
        <f t="shared" si="69"/>
        <v>1.8536110161079224</v>
      </c>
      <c r="D715">
        <f t="shared" si="68"/>
        <v>-0.13793333912041544</v>
      </c>
      <c r="E715">
        <f t="shared" si="72"/>
        <v>7.1631335369009771E-2</v>
      </c>
      <c r="F715">
        <f t="shared" si="73"/>
        <v>5.1124471455178337</v>
      </c>
      <c r="G715" s="9">
        <f t="shared" si="70"/>
        <v>-3.8287667351859431</v>
      </c>
      <c r="H715">
        <f t="shared" si="71"/>
        <v>2.8287667351859431</v>
      </c>
      <c r="S715" s="2"/>
      <c r="T715" s="1"/>
    </row>
    <row r="716" spans="1:20" x14ac:dyDescent="0.25">
      <c r="A716" s="2">
        <v>71.471756756756804</v>
      </c>
      <c r="B716" s="1">
        <v>1.54676338751854E-2</v>
      </c>
      <c r="C716">
        <f t="shared" si="69"/>
        <v>1.8542194510040879</v>
      </c>
      <c r="D716">
        <f t="shared" si="68"/>
        <v>-0.13738432953468835</v>
      </c>
      <c r="E716">
        <f t="shared" si="72"/>
        <v>7.1246146370986516E-2</v>
      </c>
      <c r="F716">
        <f t="shared" si="73"/>
        <v>5.0920872432834399</v>
      </c>
      <c r="G716" s="9">
        <f t="shared" si="70"/>
        <v>-3.8341265348792963</v>
      </c>
      <c r="H716">
        <f t="shared" si="71"/>
        <v>2.8341265348792963</v>
      </c>
      <c r="S716" s="2"/>
      <c r="T716" s="1"/>
    </row>
    <row r="717" spans="1:20" x14ac:dyDescent="0.25">
      <c r="A717" s="2">
        <v>71.571855855855901</v>
      </c>
      <c r="B717" s="1">
        <v>1.53844937566178E-2</v>
      </c>
      <c r="C717">
        <f t="shared" si="69"/>
        <v>1.8548270350243088</v>
      </c>
      <c r="D717">
        <f t="shared" si="68"/>
        <v>-0.13683723699213679</v>
      </c>
      <c r="E717">
        <f t="shared" si="72"/>
        <v>7.0863030421459472E-2</v>
      </c>
      <c r="F717">
        <f t="shared" si="73"/>
        <v>5.071798598833829</v>
      </c>
      <c r="G717" s="9">
        <f t="shared" si="70"/>
        <v>-3.8394864741810251</v>
      </c>
      <c r="H717">
        <f t="shared" si="71"/>
        <v>2.8394864741810251</v>
      </c>
      <c r="S717" s="2"/>
      <c r="T717" s="1"/>
    </row>
    <row r="718" spans="1:20" x14ac:dyDescent="0.25">
      <c r="A718" s="2">
        <v>71.671954954954998</v>
      </c>
      <c r="B718" s="1">
        <v>1.5301800524715E-2</v>
      </c>
      <c r="C718">
        <f t="shared" si="69"/>
        <v>1.8554337705441784</v>
      </c>
      <c r="D718">
        <f t="shared" si="68"/>
        <v>-0.13629205674422779</v>
      </c>
      <c r="E718">
        <f t="shared" si="72"/>
        <v>7.0481976335582716E-2</v>
      </c>
      <c r="F718">
        <f t="shared" si="73"/>
        <v>5.0515810330600885</v>
      </c>
      <c r="G718" s="9">
        <f t="shared" si="70"/>
        <v>-3.8448465518596175</v>
      </c>
      <c r="H718">
        <f t="shared" si="71"/>
        <v>2.8448465518596175</v>
      </c>
      <c r="S718" s="2"/>
      <c r="T718" s="1"/>
    </row>
    <row r="719" spans="1:20" x14ac:dyDescent="0.25">
      <c r="A719" s="2">
        <v>71.772054054054095</v>
      </c>
      <c r="B719" s="1">
        <v>1.52195517774155E-2</v>
      </c>
      <c r="C719">
        <f t="shared" si="69"/>
        <v>1.8560396599293594</v>
      </c>
      <c r="D719">
        <f t="shared" si="68"/>
        <v>-0.13574878403741347</v>
      </c>
      <c r="E719">
        <f t="shared" si="72"/>
        <v>7.0102972989304929E-2</v>
      </c>
      <c r="F719">
        <f t="shared" si="73"/>
        <v>5.0314343667382877</v>
      </c>
      <c r="G719" s="9">
        <f t="shared" si="70"/>
        <v>-3.8502067666793338</v>
      </c>
      <c r="H719">
        <f t="shared" si="71"/>
        <v>2.8502067666793338</v>
      </c>
      <c r="S719" s="2"/>
      <c r="T719" s="1"/>
    </row>
    <row r="720" spans="1:20" x14ac:dyDescent="0.25">
      <c r="A720" s="2">
        <v>71.872153153153207</v>
      </c>
      <c r="B720" s="1">
        <v>1.5137745125568799E-2</v>
      </c>
      <c r="C720">
        <f t="shared" si="69"/>
        <v>1.856644705535639</v>
      </c>
      <c r="D720">
        <f t="shared" si="68"/>
        <v>-0.13520741411498657</v>
      </c>
      <c r="E720">
        <f t="shared" si="72"/>
        <v>6.9726009319028615E-2</v>
      </c>
      <c r="F720">
        <f t="shared" si="73"/>
        <v>5.0113584205354123</v>
      </c>
      <c r="G720" s="9">
        <f t="shared" si="70"/>
        <v>-3.8555671174465802</v>
      </c>
      <c r="H720">
        <f t="shared" si="71"/>
        <v>2.8555671174465802</v>
      </c>
      <c r="S720" s="2"/>
      <c r="T720" s="1"/>
    </row>
    <row r="721" spans="1:20" x14ac:dyDescent="0.25">
      <c r="A721" s="2">
        <v>71.972252252252304</v>
      </c>
      <c r="B721" s="1">
        <v>1.5056378192866499E-2</v>
      </c>
      <c r="C721">
        <f t="shared" si="69"/>
        <v>1.8572489097089828</v>
      </c>
      <c r="D721">
        <f t="shared" si="68"/>
        <v>-0.13466794221561337</v>
      </c>
      <c r="E721">
        <f t="shared" si="72"/>
        <v>6.9351074321278197E-2</v>
      </c>
      <c r="F721">
        <f t="shared" si="73"/>
        <v>4.9913530150157319</v>
      </c>
      <c r="G721" s="9">
        <f t="shared" si="70"/>
        <v>-3.8609276029428674</v>
      </c>
      <c r="H721">
        <f t="shared" si="71"/>
        <v>2.8609276029428674</v>
      </c>
      <c r="S721" s="2"/>
      <c r="T721" s="1"/>
    </row>
    <row r="722" spans="1:20" x14ac:dyDescent="0.25">
      <c r="A722" s="2">
        <v>72.072351351351401</v>
      </c>
      <c r="B722" s="1">
        <v>1.49754486157731E-2</v>
      </c>
      <c r="C722">
        <f t="shared" si="69"/>
        <v>1.8578522747855906</v>
      </c>
      <c r="D722">
        <f t="shared" si="68"/>
        <v>-0.13413036357424638</v>
      </c>
      <c r="E722">
        <f t="shared" si="72"/>
        <v>6.897815705236382E-2</v>
      </c>
      <c r="F722">
        <f t="shared" si="73"/>
        <v>4.9714179706466624</v>
      </c>
      <c r="G722" s="9">
        <f t="shared" si="70"/>
        <v>-3.8662882219828347</v>
      </c>
      <c r="H722">
        <f t="shared" si="71"/>
        <v>2.8662882219828347</v>
      </c>
      <c r="S722" s="2"/>
      <c r="T722" s="1"/>
    </row>
    <row r="723" spans="1:20" x14ac:dyDescent="0.25">
      <c r="A723" s="2">
        <v>72.172450450450498</v>
      </c>
      <c r="B723" s="1">
        <v>1.48949540434575E-2</v>
      </c>
      <c r="C723">
        <f t="shared" si="69"/>
        <v>1.8584548030919492</v>
      </c>
      <c r="D723">
        <f t="shared" si="68"/>
        <v>-0.13359467342217424</v>
      </c>
      <c r="E723">
        <f t="shared" si="72"/>
        <v>6.8607246628051899E-2</v>
      </c>
      <c r="F723">
        <f t="shared" si="73"/>
        <v>4.9515531078049131</v>
      </c>
      <c r="G723" s="9">
        <f t="shared" si="70"/>
        <v>-3.871648973370621</v>
      </c>
      <c r="H723">
        <f t="shared" si="71"/>
        <v>2.871648973370621</v>
      </c>
      <c r="S723" s="2"/>
      <c r="T723" s="1"/>
    </row>
    <row r="724" spans="1:20" x14ac:dyDescent="0.25">
      <c r="A724" s="2">
        <v>72.272549549549595</v>
      </c>
      <c r="B724" s="1">
        <v>1.48148921377242E-2</v>
      </c>
      <c r="C724">
        <f t="shared" si="69"/>
        <v>1.8590564969448882</v>
      </c>
      <c r="D724">
        <f t="shared" si="68"/>
        <v>-0.13306086698782141</v>
      </c>
      <c r="E724">
        <f t="shared" si="72"/>
        <v>6.8238332223232251E-2</v>
      </c>
      <c r="F724">
        <f t="shared" si="73"/>
        <v>4.9317582467821799</v>
      </c>
      <c r="G724" s="9">
        <f t="shared" si="70"/>
        <v>-3.8770098559526405</v>
      </c>
      <c r="H724">
        <f t="shared" si="71"/>
        <v>2.8770098559526405</v>
      </c>
      <c r="S724" s="2"/>
      <c r="T724" s="1"/>
    </row>
    <row r="725" spans="1:20" x14ac:dyDescent="0.25">
      <c r="A725" s="2">
        <v>72.372648648648607</v>
      </c>
      <c r="B725" s="1">
        <v>1.47352605729461E-2</v>
      </c>
      <c r="C725">
        <f t="shared" si="69"/>
        <v>1.8596573586516296</v>
      </c>
      <c r="D725">
        <f t="shared" si="68"/>
        <v>-0.13252893949583083</v>
      </c>
      <c r="E725">
        <f t="shared" si="72"/>
        <v>6.787140307159395E-2</v>
      </c>
      <c r="F725">
        <f t="shared" si="73"/>
        <v>4.9120332077912785</v>
      </c>
      <c r="G725" s="9">
        <f t="shared" si="70"/>
        <v>-3.8823708685507672</v>
      </c>
      <c r="H725">
        <f t="shared" si="71"/>
        <v>2.8823708685507672</v>
      </c>
      <c r="S725" s="2"/>
      <c r="T725" s="1"/>
    </row>
    <row r="726" spans="1:20" x14ac:dyDescent="0.25">
      <c r="A726" s="2">
        <v>72.472747747747803</v>
      </c>
      <c r="B726" s="1">
        <v>1.46560570359963E-2</v>
      </c>
      <c r="C726">
        <f t="shared" si="69"/>
        <v>1.8602573905098472</v>
      </c>
      <c r="D726">
        <f t="shared" si="68"/>
        <v>-0.1319988861676136</v>
      </c>
      <c r="E726">
        <f t="shared" si="72"/>
        <v>6.7506448465296132E-2</v>
      </c>
      <c r="F726">
        <f t="shared" si="73"/>
        <v>4.8923778109717437</v>
      </c>
      <c r="G726" s="9">
        <f t="shared" si="70"/>
        <v>-3.8877320100146391</v>
      </c>
      <c r="H726">
        <f t="shared" si="71"/>
        <v>2.8877320100146391</v>
      </c>
      <c r="S726" s="2"/>
      <c r="T726" s="1"/>
    </row>
    <row r="727" spans="1:20" x14ac:dyDescent="0.25">
      <c r="A727" s="2">
        <v>72.5728468468469</v>
      </c>
      <c r="B727" s="1">
        <v>1.45772792261814E-2</v>
      </c>
      <c r="C727">
        <f t="shared" si="69"/>
        <v>1.8608565948077103</v>
      </c>
      <c r="D727">
        <f t="shared" si="68"/>
        <v>-0.13147070222266585</v>
      </c>
      <c r="E727">
        <f t="shared" si="72"/>
        <v>6.7143457754646863E-2</v>
      </c>
      <c r="F727">
        <f t="shared" si="73"/>
        <v>4.8727918763957216</v>
      </c>
      <c r="G727" s="9">
        <f t="shared" si="70"/>
        <v>-3.8930932792093813</v>
      </c>
      <c r="H727">
        <f t="shared" si="71"/>
        <v>2.8930932792093813</v>
      </c>
      <c r="S727" s="2"/>
      <c r="T727" s="1"/>
    </row>
    <row r="728" spans="1:20" x14ac:dyDescent="0.25">
      <c r="A728" s="2">
        <v>72.672945945945997</v>
      </c>
      <c r="B728" s="1">
        <v>1.4498924855174299E-2</v>
      </c>
      <c r="C728">
        <f t="shared" si="69"/>
        <v>1.8614549738239445</v>
      </c>
      <c r="D728">
        <f t="shared" si="68"/>
        <v>-0.13094438287659499</v>
      </c>
      <c r="E728">
        <f t="shared" si="72"/>
        <v>6.6782420347779287E-2</v>
      </c>
      <c r="F728">
        <f t="shared" si="73"/>
        <v>4.8532752240736086</v>
      </c>
      <c r="G728" s="9">
        <f t="shared" si="70"/>
        <v>-3.898454674992442</v>
      </c>
      <c r="H728">
        <f t="shared" si="71"/>
        <v>2.898454674992442</v>
      </c>
      <c r="S728" s="2"/>
      <c r="T728" s="1"/>
    </row>
    <row r="729" spans="1:20" x14ac:dyDescent="0.25">
      <c r="A729" s="2">
        <v>72.773045045045095</v>
      </c>
      <c r="B729" s="1">
        <v>1.44209916469481E-2</v>
      </c>
      <c r="C729">
        <f t="shared" si="69"/>
        <v>1.8620525298278789</v>
      </c>
      <c r="D729">
        <f t="shared" si="68"/>
        <v>-0.13041992334287303</v>
      </c>
      <c r="E729">
        <f t="shared" si="72"/>
        <v>6.6423325710332715E-2</v>
      </c>
      <c r="F729">
        <f t="shared" si="73"/>
        <v>4.8338276739597443</v>
      </c>
      <c r="G729" s="9">
        <f t="shared" si="70"/>
        <v>-3.9038161962362592</v>
      </c>
      <c r="H729">
        <f t="shared" si="71"/>
        <v>2.9038161962362592</v>
      </c>
      <c r="S729" s="2"/>
      <c r="T729" s="1"/>
    </row>
    <row r="730" spans="1:20" x14ac:dyDescent="0.25">
      <c r="A730" s="2">
        <v>72.873144144144106</v>
      </c>
      <c r="B730" s="1">
        <v>1.43434773377096E-2</v>
      </c>
      <c r="C730">
        <f t="shared" si="69"/>
        <v>1.8626492650794981</v>
      </c>
      <c r="D730">
        <f t="shared" si="68"/>
        <v>-0.1298973188330543</v>
      </c>
      <c r="E730">
        <f t="shared" si="72"/>
        <v>6.6066163365132657E-2</v>
      </c>
      <c r="F730">
        <f t="shared" si="73"/>
        <v>4.8144490459578844</v>
      </c>
      <c r="G730" s="9">
        <f t="shared" si="70"/>
        <v>-3.9091778418403571</v>
      </c>
      <c r="H730">
        <f t="shared" si="71"/>
        <v>2.9091778418403571</v>
      </c>
      <c r="S730" s="2"/>
      <c r="T730" s="1"/>
    </row>
    <row r="731" spans="1:20" x14ac:dyDescent="0.25">
      <c r="A731" s="2">
        <v>72.973243243243203</v>
      </c>
      <c r="B731" s="1">
        <v>1.4266379675833701E-2</v>
      </c>
      <c r="C731">
        <f t="shared" si="69"/>
        <v>1.8632451818294962</v>
      </c>
      <c r="D731">
        <f t="shared" si="68"/>
        <v>-0.12937656455562521</v>
      </c>
      <c r="E731">
        <f t="shared" si="72"/>
        <v>6.5710922891875648E-2</v>
      </c>
      <c r="F731">
        <f t="shared" si="73"/>
        <v>4.7951391599268396</v>
      </c>
      <c r="G731" s="9">
        <f t="shared" si="70"/>
        <v>-3.9145396106869197</v>
      </c>
      <c r="H731">
        <f t="shared" si="71"/>
        <v>2.9145396106869197</v>
      </c>
      <c r="S731" s="2"/>
      <c r="T731" s="1"/>
    </row>
    <row r="732" spans="1:20" x14ac:dyDescent="0.25">
      <c r="A732" s="2">
        <v>73.073342342342301</v>
      </c>
      <c r="B732" s="1">
        <v>1.41896964217982E-2</v>
      </c>
      <c r="C732">
        <f t="shared" si="69"/>
        <v>1.8638402823193234</v>
      </c>
      <c r="D732">
        <f t="shared" si="68"/>
        <v>-0.12885765571754187</v>
      </c>
      <c r="E732">
        <f t="shared" si="72"/>
        <v>6.535759392681495E-2</v>
      </c>
      <c r="F732">
        <f t="shared" si="73"/>
        <v>4.7758978356859405</v>
      </c>
      <c r="G732" s="9">
        <f t="shared" si="70"/>
        <v>-3.9199015016841199</v>
      </c>
      <c r="H732">
        <f t="shared" si="71"/>
        <v>2.9199015016841199</v>
      </c>
      <c r="S732" s="2"/>
      <c r="T732" s="1"/>
    </row>
    <row r="733" spans="1:20" x14ac:dyDescent="0.25">
      <c r="A733" s="2">
        <v>73.173441441441497</v>
      </c>
      <c r="B733" s="1">
        <v>1.4113425348118399E-2</v>
      </c>
      <c r="C733">
        <f t="shared" si="69"/>
        <v>1.8644345687812403</v>
      </c>
      <c r="D733">
        <f t="shared" si="68"/>
        <v>-0.12834058752372227</v>
      </c>
      <c r="E733">
        <f t="shared" si="72"/>
        <v>6.5006166162447115E-2</v>
      </c>
      <c r="F733">
        <f t="shared" si="73"/>
        <v>4.75672489302044</v>
      </c>
      <c r="G733" s="9">
        <f t="shared" si="70"/>
        <v>-3.9252635137397154</v>
      </c>
      <c r="H733">
        <f t="shared" si="71"/>
        <v>2.9252635137397154</v>
      </c>
      <c r="S733" s="2"/>
      <c r="T733" s="1"/>
    </row>
    <row r="734" spans="1:20" x14ac:dyDescent="0.25">
      <c r="A734" s="2">
        <v>73.273540540540594</v>
      </c>
      <c r="B734" s="1">
        <v>1.40375642392827E-2</v>
      </c>
      <c r="C734">
        <f t="shared" si="69"/>
        <v>1.8650280434383644</v>
      </c>
      <c r="D734">
        <f t="shared" si="68"/>
        <v>-0.12782535517743934</v>
      </c>
      <c r="E734">
        <f t="shared" si="72"/>
        <v>6.4656629347200997E-2</v>
      </c>
      <c r="F734">
        <f t="shared" si="73"/>
        <v>4.7376201516868388</v>
      </c>
      <c r="G734" s="9">
        <f t="shared" si="70"/>
        <v>-3.9306256457903124</v>
      </c>
      <c r="H734">
        <f t="shared" si="71"/>
        <v>2.9306256457903124</v>
      </c>
      <c r="S734" s="2"/>
      <c r="T734" s="1"/>
    </row>
    <row r="735" spans="1:20" x14ac:dyDescent="0.25">
      <c r="A735" s="2">
        <v>73.373639639639606</v>
      </c>
      <c r="B735" s="1">
        <v>1.39621108916878E-2</v>
      </c>
      <c r="C735">
        <f t="shared" si="69"/>
        <v>1.8656207085047232</v>
      </c>
      <c r="D735">
        <f t="shared" si="68"/>
        <v>-0.12731195388057667</v>
      </c>
      <c r="E735">
        <f t="shared" si="72"/>
        <v>6.4308973285127927E-2</v>
      </c>
      <c r="F735">
        <f t="shared" si="73"/>
        <v>4.7185834314181871</v>
      </c>
      <c r="G735" s="9">
        <f t="shared" si="70"/>
        <v>-3.9359878967695976</v>
      </c>
      <c r="H735">
        <f t="shared" si="71"/>
        <v>2.9359878967695976</v>
      </c>
      <c r="S735" s="2"/>
      <c r="T735" s="1"/>
    </row>
    <row r="736" spans="1:20" x14ac:dyDescent="0.25">
      <c r="A736" s="2">
        <v>73.473738738738703</v>
      </c>
      <c r="B736" s="1">
        <v>1.3887063113575401E-2</v>
      </c>
      <c r="C736">
        <f t="shared" si="69"/>
        <v>1.8662125661853033</v>
      </c>
      <c r="D736">
        <f t="shared" si="68"/>
        <v>-0.12680037883235634</v>
      </c>
      <c r="E736">
        <f t="shared" si="72"/>
        <v>6.3963187835596971E-2</v>
      </c>
      <c r="F736">
        <f t="shared" si="73"/>
        <v>4.6996145519295212</v>
      </c>
      <c r="G736" s="9">
        <f t="shared" si="70"/>
        <v>-3.94135026559344</v>
      </c>
      <c r="H736">
        <f t="shared" si="71"/>
        <v>2.94135026559344</v>
      </c>
      <c r="S736" s="2"/>
      <c r="T736" s="1"/>
    </row>
    <row r="737" spans="1:20" x14ac:dyDescent="0.25">
      <c r="A737" s="2">
        <v>73.5738378378378</v>
      </c>
      <c r="B737" s="1">
        <v>1.38124187249679E-2</v>
      </c>
      <c r="C737">
        <f t="shared" si="69"/>
        <v>1.8668036186760979</v>
      </c>
      <c r="D737">
        <f t="shared" si="68"/>
        <v>-0.12629062523220105</v>
      </c>
      <c r="E737">
        <f t="shared" si="72"/>
        <v>6.3619262912986752E-2</v>
      </c>
      <c r="F737">
        <f t="shared" si="73"/>
        <v>4.6807133329228554</v>
      </c>
      <c r="G737" s="9">
        <f t="shared" si="70"/>
        <v>-3.9467127512326794</v>
      </c>
      <c r="H737">
        <f t="shared" si="71"/>
        <v>2.9467127512326794</v>
      </c>
      <c r="S737" s="2"/>
      <c r="T737" s="1"/>
    </row>
    <row r="738" spans="1:20" x14ac:dyDescent="0.25">
      <c r="A738" s="2">
        <v>73.673936936936897</v>
      </c>
      <c r="B738" s="1">
        <v>1.3738175557605301E-2</v>
      </c>
      <c r="C738">
        <f t="shared" si="69"/>
        <v>1.8673938681641558</v>
      </c>
      <c r="D738">
        <f t="shared" ref="D738:D773" si="74">(B738-B737)/(C738-C737)</f>
        <v>-0.12578268827794678</v>
      </c>
      <c r="E738">
        <f t="shared" si="72"/>
        <v>6.3277188486382765E-2</v>
      </c>
      <c r="F738">
        <f t="shared" si="73"/>
        <v>4.6618795940924338</v>
      </c>
      <c r="G738" s="9">
        <f t="shared" si="70"/>
        <v>-3.9520753526414309</v>
      </c>
      <c r="H738">
        <f t="shared" si="71"/>
        <v>2.9520753526414309</v>
      </c>
      <c r="S738" s="2"/>
      <c r="T738" s="1"/>
    </row>
    <row r="739" spans="1:20" x14ac:dyDescent="0.25">
      <c r="A739" s="2">
        <v>73.774036036035994</v>
      </c>
      <c r="B739" s="1">
        <v>1.36643314548822E-2</v>
      </c>
      <c r="C739">
        <f t="shared" si="69"/>
        <v>1.8679833168276312</v>
      </c>
      <c r="D739">
        <f t="shared" si="74"/>
        <v>-0.12527656316618052</v>
      </c>
      <c r="E739">
        <f t="shared" si="72"/>
        <v>6.2936954579274798E-2</v>
      </c>
      <c r="F739">
        <f t="shared" si="73"/>
        <v>4.6431131551297797</v>
      </c>
      <c r="G739" s="9">
        <f t="shared" si="70"/>
        <v>-3.9574380687928317</v>
      </c>
      <c r="H739">
        <f t="shared" si="71"/>
        <v>2.9574380687928317</v>
      </c>
      <c r="S739" s="2"/>
      <c r="T739" s="1"/>
    </row>
    <row r="740" spans="1:20" x14ac:dyDescent="0.25">
      <c r="A740" s="2">
        <v>73.874135135135106</v>
      </c>
      <c r="B740" s="1">
        <v>1.3590884271785401E-2</v>
      </c>
      <c r="C740">
        <f t="shared" si="69"/>
        <v>1.8685719668358314</v>
      </c>
      <c r="D740">
        <f t="shared" si="74"/>
        <v>-0.12477224509240335</v>
      </c>
      <c r="E740">
        <f t="shared" si="72"/>
        <v>6.259855126925809E-2</v>
      </c>
      <c r="F740">
        <f t="shared" si="73"/>
        <v>4.6244138357288556</v>
      </c>
      <c r="G740" s="9">
        <f t="shared" si="70"/>
        <v>-3.9628008986517882</v>
      </c>
      <c r="H740">
        <f t="shared" si="71"/>
        <v>2.9628008986517882</v>
      </c>
      <c r="S740" s="2"/>
      <c r="T740" s="1"/>
    </row>
    <row r="741" spans="1:20" x14ac:dyDescent="0.25">
      <c r="A741" s="2">
        <v>73.974234234234203</v>
      </c>
      <c r="B741" s="1">
        <v>1.3517831874831E-2</v>
      </c>
      <c r="C741">
        <f t="shared" si="69"/>
        <v>1.8691598203492634</v>
      </c>
      <c r="D741">
        <f t="shared" si="74"/>
        <v>-0.1242697292526177</v>
      </c>
      <c r="E741">
        <f t="shared" si="72"/>
        <v>6.2261968687732629E-2</v>
      </c>
      <c r="F741">
        <f t="shared" si="73"/>
        <v>4.6057814555908889</v>
      </c>
      <c r="G741" s="9">
        <f t="shared" si="70"/>
        <v>-3.9681638412197393</v>
      </c>
      <c r="H741">
        <f t="shared" si="71"/>
        <v>2.9681638412197393</v>
      </c>
      <c r="S741" s="2"/>
      <c r="T741" s="1"/>
    </row>
    <row r="742" spans="1:20" x14ac:dyDescent="0.25">
      <c r="A742" s="2">
        <v>74.0743333333333</v>
      </c>
      <c r="B742" s="1">
        <v>1.3445172142003199E-2</v>
      </c>
      <c r="C742">
        <f t="shared" si="69"/>
        <v>1.8697468795196832</v>
      </c>
      <c r="D742">
        <f t="shared" si="74"/>
        <v>-0.12376901084066894</v>
      </c>
      <c r="E742">
        <f t="shared" si="72"/>
        <v>6.1927197019609304E-2</v>
      </c>
      <c r="F742">
        <f t="shared" si="73"/>
        <v>4.5872158344295437</v>
      </c>
      <c r="G742" s="9">
        <f t="shared" si="70"/>
        <v>-3.9735268954689418</v>
      </c>
      <c r="H742">
        <f t="shared" si="71"/>
        <v>2.9735268954689418</v>
      </c>
      <c r="S742" s="2"/>
      <c r="T742" s="1"/>
    </row>
    <row r="743" spans="1:20" x14ac:dyDescent="0.25">
      <c r="A743" s="2">
        <v>74.174432432432397</v>
      </c>
      <c r="B743" s="1">
        <v>1.33729029626918E-2</v>
      </c>
      <c r="C743">
        <f t="shared" si="69"/>
        <v>1.870333146490142</v>
      </c>
      <c r="D743">
        <f t="shared" si="74"/>
        <v>-0.12327008505159229</v>
      </c>
      <c r="E743">
        <f t="shared" si="72"/>
        <v>6.15942265030106E-2</v>
      </c>
      <c r="F743">
        <f t="shared" si="73"/>
        <v>4.568716791975497</v>
      </c>
      <c r="G743" s="9">
        <f t="shared" si="70"/>
        <v>-3.9788900604325246</v>
      </c>
      <c r="H743">
        <f t="shared" si="71"/>
        <v>2.9788900604325246</v>
      </c>
      <c r="S743" s="2"/>
      <c r="T743" s="1"/>
    </row>
    <row r="744" spans="1:20" x14ac:dyDescent="0.25">
      <c r="A744" s="2">
        <v>74.274531531531494</v>
      </c>
      <c r="B744" s="1">
        <v>1.3301022237631899E-2</v>
      </c>
      <c r="C744">
        <f t="shared" si="69"/>
        <v>1.8709186233950332</v>
      </c>
      <c r="D744">
        <f t="shared" si="74"/>
        <v>-0.12277294707851823</v>
      </c>
      <c r="E744">
        <f t="shared" si="72"/>
        <v>6.1263047428982573E-2</v>
      </c>
      <c r="F744">
        <f t="shared" si="73"/>
        <v>4.5502841479816754</v>
      </c>
      <c r="G744" s="9">
        <f t="shared" si="70"/>
        <v>-3.9842533350883618</v>
      </c>
      <c r="H744">
        <f t="shared" si="71"/>
        <v>2.9842533350883618</v>
      </c>
      <c r="S744" s="2"/>
      <c r="T744" s="1"/>
    </row>
    <row r="745" spans="1:20" x14ac:dyDescent="0.25">
      <c r="A745" s="2">
        <v>74.374630630630605</v>
      </c>
      <c r="B745" s="1">
        <v>1.32295278788417E-2</v>
      </c>
      <c r="C745">
        <f t="shared" si="69"/>
        <v>1.8715033123601392</v>
      </c>
      <c r="D745">
        <f t="shared" si="74"/>
        <v>-0.1222775921164139</v>
      </c>
      <c r="E745">
        <f t="shared" si="72"/>
        <v>6.0933650141197539E-2</v>
      </c>
      <c r="F745">
        <f t="shared" si="73"/>
        <v>4.5319177222276394</v>
      </c>
      <c r="G745" s="9">
        <f t="shared" si="70"/>
        <v>-3.9896167184893914</v>
      </c>
      <c r="H745">
        <f t="shared" si="71"/>
        <v>2.9896167184893914</v>
      </c>
      <c r="S745" s="2"/>
      <c r="T745" s="1"/>
    </row>
    <row r="746" spans="1:20" x14ac:dyDescent="0.25">
      <c r="A746" s="2">
        <v>74.474729729729702</v>
      </c>
      <c r="B746" s="1">
        <v>1.31584178095632E-2</v>
      </c>
      <c r="C746">
        <f t="shared" si="69"/>
        <v>1.8720872155026769</v>
      </c>
      <c r="D746">
        <f t="shared" si="74"/>
        <v>-0.12178401535819101</v>
      </c>
      <c r="E746">
        <f t="shared" si="72"/>
        <v>6.0606025035669933E-2</v>
      </c>
      <c r="F746">
        <f t="shared" si="73"/>
        <v>4.5136173345247501</v>
      </c>
      <c r="G746" s="9">
        <f t="shared" si="70"/>
        <v>-3.9949802096291402</v>
      </c>
      <c r="H746">
        <f t="shared" si="71"/>
        <v>2.9949802096291402</v>
      </c>
      <c r="S746" s="2"/>
      <c r="T746" s="1"/>
    </row>
    <row r="747" spans="1:20" x14ac:dyDescent="0.25">
      <c r="A747" s="2">
        <v>74.574828828828799</v>
      </c>
      <c r="B747" s="1">
        <v>1.3087689964200599E-2</v>
      </c>
      <c r="C747">
        <f t="shared" si="69"/>
        <v>1.8726703349313447</v>
      </c>
      <c r="D747">
        <f t="shared" si="74"/>
        <v>-0.1212922119988024</v>
      </c>
      <c r="E747">
        <f t="shared" si="72"/>
        <v>6.0280162560461883E-2</v>
      </c>
      <c r="F747">
        <f t="shared" si="73"/>
        <v>4.4953828047204194</v>
      </c>
      <c r="G747" s="9">
        <f t="shared" si="70"/>
        <v>-4.0003438075799078</v>
      </c>
      <c r="H747">
        <f t="shared" si="71"/>
        <v>3.0003438075799078</v>
      </c>
      <c r="S747" s="2"/>
      <c r="T747" s="1"/>
    </row>
    <row r="748" spans="1:20" x14ac:dyDescent="0.25">
      <c r="A748" s="2">
        <v>74.674927927927897</v>
      </c>
      <c r="B748" s="1">
        <v>1.3017342288261201E-2</v>
      </c>
      <c r="C748">
        <f t="shared" si="69"/>
        <v>1.8732526727463674</v>
      </c>
      <c r="D748">
        <f t="shared" si="74"/>
        <v>-0.12080217723222317</v>
      </c>
      <c r="E748">
        <f t="shared" si="72"/>
        <v>5.9956053215401532E-2</v>
      </c>
      <c r="F748">
        <f t="shared" si="73"/>
        <v>4.4772139527031189</v>
      </c>
      <c r="G748" s="9">
        <f t="shared" si="70"/>
        <v>-4.0057075113642879</v>
      </c>
      <c r="H748">
        <f t="shared" si="71"/>
        <v>3.0057075113642879</v>
      </c>
      <c r="S748" s="2"/>
      <c r="T748" s="1"/>
    </row>
    <row r="749" spans="1:20" x14ac:dyDescent="0.25">
      <c r="A749" s="2">
        <v>74.775027027026994</v>
      </c>
      <c r="B749" s="1">
        <v>1.29473727382956E-2</v>
      </c>
      <c r="C749">
        <f t="shared" si="69"/>
        <v>1.8738342310395422</v>
      </c>
      <c r="D749">
        <f t="shared" si="74"/>
        <v>-0.12031390625286167</v>
      </c>
      <c r="E749">
        <f t="shared" si="72"/>
        <v>5.9633687551796967E-2</v>
      </c>
      <c r="F749">
        <f t="shared" si="73"/>
        <v>4.4591105984069017</v>
      </c>
      <c r="G749" s="9">
        <f t="shared" si="70"/>
        <v>-4.0110713200250769</v>
      </c>
      <c r="H749">
        <f t="shared" si="71"/>
        <v>3.0110713200250769</v>
      </c>
      <c r="S749" s="2"/>
      <c r="T749" s="1"/>
    </row>
    <row r="750" spans="1:20" x14ac:dyDescent="0.25">
      <c r="A750" s="2">
        <v>74.875126126126105</v>
      </c>
      <c r="B750" s="1">
        <v>1.2877779281837601E-2</v>
      </c>
      <c r="C750">
        <f t="shared" si="69"/>
        <v>1.8744150118942822</v>
      </c>
      <c r="D750">
        <f t="shared" si="74"/>
        <v>-0.11982739425726122</v>
      </c>
      <c r="E750">
        <f t="shared" si="72"/>
        <v>5.9313056172149006E-2</v>
      </c>
      <c r="F750">
        <f t="shared" si="73"/>
        <v>4.441072561815659</v>
      </c>
      <c r="G750" s="9">
        <f t="shared" si="70"/>
        <v>-4.0164352326606032</v>
      </c>
      <c r="H750">
        <f t="shared" si="71"/>
        <v>3.0164352326606032</v>
      </c>
      <c r="S750" s="2"/>
      <c r="T750" s="1"/>
    </row>
    <row r="751" spans="1:20" x14ac:dyDescent="0.25">
      <c r="A751" s="2">
        <v>74.975225225225202</v>
      </c>
      <c r="B751" s="1">
        <v>1.2808559897346101E-2</v>
      </c>
      <c r="C751">
        <f t="shared" si="69"/>
        <v>1.8749950173856633</v>
      </c>
      <c r="D751">
        <f t="shared" si="74"/>
        <v>-0.11934263644068195</v>
      </c>
      <c r="E751">
        <f t="shared" si="72"/>
        <v>5.8994149729875128E-2</v>
      </c>
      <c r="F751">
        <f t="shared" si="73"/>
        <v>4.4230996629680464</v>
      </c>
      <c r="G751" s="9">
        <f t="shared" si="70"/>
        <v>-4.0217992483094127</v>
      </c>
      <c r="H751">
        <f t="shared" si="71"/>
        <v>3.0217992483094127</v>
      </c>
      <c r="S751" s="2"/>
      <c r="T751" s="1"/>
    </row>
    <row r="752" spans="1:20" x14ac:dyDescent="0.25">
      <c r="A752" s="2">
        <v>75.075324324324299</v>
      </c>
      <c r="B752" s="1">
        <v>1.2739712574146101E-2</v>
      </c>
      <c r="C752">
        <f t="shared" si="69"/>
        <v>1.8755742495804668</v>
      </c>
      <c r="D752">
        <f t="shared" si="74"/>
        <v>-0.11885962800005791</v>
      </c>
      <c r="E752">
        <f t="shared" si="72"/>
        <v>5.8676958929026482E-2</v>
      </c>
      <c r="F752">
        <f t="shared" si="73"/>
        <v>4.40519172196172</v>
      </c>
      <c r="G752" s="9">
        <f t="shared" si="70"/>
        <v>-4.0271633660501234</v>
      </c>
      <c r="H752">
        <f t="shared" si="71"/>
        <v>3.0271633660501234</v>
      </c>
      <c r="S752" s="2"/>
      <c r="T752" s="1"/>
    </row>
    <row r="753" spans="1:20" x14ac:dyDescent="0.25">
      <c r="A753" s="2">
        <v>75.175423423423396</v>
      </c>
      <c r="B753" s="1">
        <v>1.2671235312369701E-2</v>
      </c>
      <c r="C753">
        <f t="shared" si="69"/>
        <v>1.8761527105372242</v>
      </c>
      <c r="D753">
        <f t="shared" si="74"/>
        <v>-0.11837836413412213</v>
      </c>
      <c r="E753">
        <f t="shared" si="72"/>
        <v>5.8361474524007986E-2</v>
      </c>
      <c r="F753">
        <f t="shared" si="73"/>
        <v>4.3873485589576378</v>
      </c>
      <c r="G753" s="9">
        <f t="shared" si="70"/>
        <v>-4.0325275849895785</v>
      </c>
      <c r="H753">
        <f t="shared" si="71"/>
        <v>3.0325275849895785</v>
      </c>
      <c r="S753" s="2"/>
      <c r="T753" s="1"/>
    </row>
    <row r="754" spans="1:20" x14ac:dyDescent="0.25">
      <c r="A754" s="2">
        <v>75.275522522522493</v>
      </c>
      <c r="B754" s="1">
        <v>1.26031261228991E-2</v>
      </c>
      <c r="C754">
        <f t="shared" si="69"/>
        <v>1.8767304023062616</v>
      </c>
      <c r="D754">
        <f t="shared" si="74"/>
        <v>-0.11789884004074709</v>
      </c>
      <c r="E754">
        <f t="shared" si="72"/>
        <v>5.804768731930552E-2</v>
      </c>
      <c r="F754">
        <f t="shared" si="73"/>
        <v>4.3695699941847259</v>
      </c>
      <c r="G754" s="9">
        <f t="shared" si="70"/>
        <v>-4.0378919041899417</v>
      </c>
      <c r="H754">
        <f t="shared" si="71"/>
        <v>3.0378919041899417</v>
      </c>
      <c r="S754" s="2"/>
      <c r="T754" s="1"/>
    </row>
    <row r="755" spans="1:20" x14ac:dyDescent="0.25">
      <c r="A755" s="2">
        <v>75.375621621621605</v>
      </c>
      <c r="B755" s="1">
        <v>1.25353830273076E-2</v>
      </c>
      <c r="C755">
        <f t="shared" si="69"/>
        <v>1.8773073269297422</v>
      </c>
      <c r="D755">
        <f t="shared" si="74"/>
        <v>-0.11742105092136135</v>
      </c>
      <c r="E755">
        <f t="shared" si="72"/>
        <v>5.773558816920539E-2</v>
      </c>
      <c r="F755">
        <f t="shared" si="73"/>
        <v>4.3518558479437983</v>
      </c>
      <c r="G755" s="9">
        <f t="shared" si="70"/>
        <v>-4.0432563227872196</v>
      </c>
      <c r="H755">
        <f t="shared" si="71"/>
        <v>3.0432563227872196</v>
      </c>
      <c r="S755" s="2"/>
      <c r="T755" s="1"/>
    </row>
    <row r="756" spans="1:20" x14ac:dyDescent="0.25">
      <c r="A756" s="2">
        <v>75.475720720720702</v>
      </c>
      <c r="B756" s="1">
        <v>1.24680040578033E-2</v>
      </c>
      <c r="C756">
        <f t="shared" si="69"/>
        <v>1.8778834864417102</v>
      </c>
      <c r="D756">
        <f t="shared" si="74"/>
        <v>-0.11694499197653309</v>
      </c>
      <c r="E756">
        <f t="shared" si="72"/>
        <v>5.742516797752617E-2</v>
      </c>
      <c r="F756">
        <f t="shared" si="73"/>
        <v>4.3342059406122386</v>
      </c>
      <c r="G756" s="9">
        <f t="shared" si="70"/>
        <v>-4.0486208398559116</v>
      </c>
      <c r="H756">
        <f t="shared" si="71"/>
        <v>3.0486208398559116</v>
      </c>
      <c r="S756" s="2"/>
      <c r="T756" s="1"/>
    </row>
    <row r="757" spans="1:20" x14ac:dyDescent="0.25">
      <c r="A757" s="2">
        <v>75.575819819819799</v>
      </c>
      <c r="B757" s="1">
        <v>1.2400987257171E-2</v>
      </c>
      <c r="C757">
        <f t="shared" si="69"/>
        <v>1.8784588828681337</v>
      </c>
      <c r="D757">
        <f t="shared" si="74"/>
        <v>-0.11647065840999719</v>
      </c>
      <c r="E757">
        <f t="shared" si="72"/>
        <v>5.7116417697341569E-2</v>
      </c>
      <c r="F757">
        <f t="shared" si="73"/>
        <v>4.3166200926478533</v>
      </c>
      <c r="G757" s="9">
        <f t="shared" si="70"/>
        <v>-4.0539854545387835</v>
      </c>
      <c r="H757">
        <f t="shared" si="71"/>
        <v>3.0539854545387835</v>
      </c>
      <c r="S757" s="2"/>
      <c r="T757" s="1"/>
    </row>
    <row r="758" spans="1:20" x14ac:dyDescent="0.25">
      <c r="A758" s="2">
        <v>75.675918918918896</v>
      </c>
      <c r="B758" s="1">
        <v>1.23343306787159E-2</v>
      </c>
      <c r="C758">
        <f t="shared" si="69"/>
        <v>1.8790335182269471</v>
      </c>
      <c r="D758">
        <f t="shared" si="74"/>
        <v>-0.11599804542613167</v>
      </c>
      <c r="E758">
        <f t="shared" si="72"/>
        <v>5.680932833071313E-2</v>
      </c>
      <c r="F758">
        <f t="shared" si="73"/>
        <v>4.2990981245932893</v>
      </c>
      <c r="G758" s="9">
        <f t="shared" si="70"/>
        <v>-4.059350165945701</v>
      </c>
      <c r="H758">
        <f t="shared" si="71"/>
        <v>3.059350165945701</v>
      </c>
      <c r="S758" s="2"/>
      <c r="T758" s="1"/>
    </row>
    <row r="759" spans="1:20" x14ac:dyDescent="0.25">
      <c r="A759" s="2">
        <v>75.776018018017993</v>
      </c>
      <c r="B759" s="1">
        <v>1.2268032386206801E-2</v>
      </c>
      <c r="C759">
        <f t="shared" si="69"/>
        <v>1.8796073945280936</v>
      </c>
      <c r="D759">
        <f t="shared" si="74"/>
        <v>-0.11552714823151129</v>
      </c>
      <c r="E759">
        <f t="shared" si="72"/>
        <v>5.6503890928419419E-2</v>
      </c>
      <c r="F759">
        <f t="shared" si="73"/>
        <v>4.2816398570800329</v>
      </c>
      <c r="G759" s="9">
        <f t="shared" si="70"/>
        <v>-4.0647149732163319</v>
      </c>
      <c r="H759">
        <f t="shared" si="71"/>
        <v>3.0647149732163319</v>
      </c>
      <c r="S759" s="2"/>
      <c r="T759" s="1"/>
    </row>
    <row r="760" spans="1:20" x14ac:dyDescent="0.25">
      <c r="A760" s="2">
        <v>75.876117117117104</v>
      </c>
      <c r="B760" s="1">
        <v>1.2202090453819999E-2</v>
      </c>
      <c r="C760">
        <f t="shared" si="69"/>
        <v>1.8801805137735679</v>
      </c>
      <c r="D760">
        <f t="shared" si="74"/>
        <v>-0.11505796203410908</v>
      </c>
      <c r="E760">
        <f t="shared" si="72"/>
        <v>5.6200096589689608E-2</v>
      </c>
      <c r="F760">
        <f t="shared" si="73"/>
        <v>4.2642451108325821</v>
      </c>
      <c r="G760" s="9">
        <f t="shared" si="70"/>
        <v>-4.0700798754827501</v>
      </c>
      <c r="H760">
        <f t="shared" si="71"/>
        <v>3.0700798754827501</v>
      </c>
      <c r="S760" s="2"/>
      <c r="T760" s="1"/>
    </row>
    <row r="761" spans="1:20" x14ac:dyDescent="0.25">
      <c r="A761" s="2">
        <v>75.976216216216201</v>
      </c>
      <c r="B761" s="1">
        <v>1.21365029660835E-2</v>
      </c>
      <c r="C761">
        <f t="shared" si="69"/>
        <v>1.8807528779574574</v>
      </c>
      <c r="D761">
        <f t="shared" si="74"/>
        <v>-0.11459048204379063</v>
      </c>
      <c r="E761">
        <f t="shared" si="72"/>
        <v>5.5897936461937907E-2</v>
      </c>
      <c r="F761">
        <f t="shared" si="73"/>
        <v>4.24691370667251</v>
      </c>
      <c r="G761" s="9">
        <f t="shared" si="70"/>
        <v>-4.0754448718807996</v>
      </c>
      <c r="H761">
        <f t="shared" si="71"/>
        <v>3.0754448718807996</v>
      </c>
      <c r="S761" s="2"/>
      <c r="T761" s="1"/>
    </row>
    <row r="762" spans="1:20" x14ac:dyDescent="0.25">
      <c r="A762" s="2">
        <v>76.076315315315298</v>
      </c>
      <c r="B762" s="1">
        <v>1.20712680178206E-2</v>
      </c>
      <c r="C762">
        <f t="shared" si="69"/>
        <v>1.8813244890659833</v>
      </c>
      <c r="D762">
        <f t="shared" si="74"/>
        <v>-0.11412470347389297</v>
      </c>
      <c r="E762">
        <f t="shared" si="72"/>
        <v>5.5597401740495225E-2</v>
      </c>
      <c r="F762">
        <f t="shared" si="73"/>
        <v>4.2296454655221742</v>
      </c>
      <c r="G762" s="9">
        <f t="shared" si="70"/>
        <v>-4.0808099616023377</v>
      </c>
      <c r="H762">
        <f t="shared" si="71"/>
        <v>3.0808099616023377</v>
      </c>
      <c r="S762" s="2"/>
      <c r="T762" s="1"/>
    </row>
    <row r="763" spans="1:20" x14ac:dyDescent="0.25">
      <c r="A763" s="2">
        <v>76.176414414414396</v>
      </c>
      <c r="B763" s="1">
        <v>1.2006383714095801E-2</v>
      </c>
      <c r="C763">
        <f t="shared" si="69"/>
        <v>1.8818953490775434</v>
      </c>
      <c r="D763">
        <f t="shared" si="74"/>
        <v>-0.11366062153744584</v>
      </c>
      <c r="E763">
        <f t="shared" si="72"/>
        <v>5.5298483668352764E-2</v>
      </c>
      <c r="F763">
        <f t="shared" si="73"/>
        <v>4.2124402084091663</v>
      </c>
      <c r="G763" s="9">
        <f t="shared" si="70"/>
        <v>-4.0861751437604878</v>
      </c>
      <c r="H763">
        <f t="shared" si="71"/>
        <v>3.0861751437604878</v>
      </c>
      <c r="S763" s="2"/>
      <c r="T763" s="1"/>
    </row>
    <row r="764" spans="1:20" x14ac:dyDescent="0.25">
      <c r="A764" s="2">
        <v>76.276513513513507</v>
      </c>
      <c r="B764" s="1">
        <v>1.19418481701585E-2</v>
      </c>
      <c r="C764">
        <f t="shared" si="69"/>
        <v>1.8824654599627519</v>
      </c>
      <c r="D764">
        <f t="shared" si="74"/>
        <v>-0.11319823145228222</v>
      </c>
      <c r="E764">
        <f t="shared" si="72"/>
        <v>5.5001173535894211E-2</v>
      </c>
      <c r="F764">
        <f t="shared" si="73"/>
        <v>4.1952977564697367</v>
      </c>
      <c r="G764" s="9">
        <f t="shared" si="70"/>
        <v>-4.0915404175601662</v>
      </c>
      <c r="H764">
        <f t="shared" si="71"/>
        <v>3.0915404175601662</v>
      </c>
      <c r="S764" s="2"/>
      <c r="T764" s="1"/>
    </row>
    <row r="765" spans="1:20" x14ac:dyDescent="0.25">
      <c r="A765" s="2">
        <v>76.376612612612604</v>
      </c>
      <c r="B765" s="1">
        <v>1.1877659511389201E-2</v>
      </c>
      <c r="C765">
        <f t="shared" si="69"/>
        <v>1.8830348236844805</v>
      </c>
      <c r="D765">
        <f t="shared" si="74"/>
        <v>-0.11273752843687727</v>
      </c>
      <c r="E765">
        <f t="shared" si="72"/>
        <v>5.470546268063968E-2</v>
      </c>
      <c r="F765">
        <f t="shared" si="73"/>
        <v>4.178217930952953</v>
      </c>
      <c r="G765" s="9">
        <f t="shared" si="70"/>
        <v>-4.0969057821627777</v>
      </c>
      <c r="H765">
        <f t="shared" si="71"/>
        <v>3.0969057821627777</v>
      </c>
      <c r="S765" s="2"/>
      <c r="T765" s="1"/>
    </row>
    <row r="766" spans="1:20" x14ac:dyDescent="0.25">
      <c r="A766" s="2">
        <v>76.476711711711701</v>
      </c>
      <c r="B766" s="1">
        <v>1.18138158732444E-2</v>
      </c>
      <c r="C766">
        <f t="shared" si="69"/>
        <v>1.8836034421978989</v>
      </c>
      <c r="D766">
        <f t="shared" si="74"/>
        <v>-0.11227850771335077</v>
      </c>
      <c r="E766">
        <f t="shared" si="72"/>
        <v>5.4411342486985634E-2</v>
      </c>
      <c r="F766">
        <f t="shared" si="73"/>
        <v>4.1612005532244103</v>
      </c>
      <c r="G766" s="9">
        <f t="shared" si="70"/>
        <v>-4.1022712367549437</v>
      </c>
      <c r="H766">
        <f t="shared" si="71"/>
        <v>3.1022712367549437</v>
      </c>
      <c r="S766" s="2"/>
      <c r="T766" s="1"/>
    </row>
    <row r="767" spans="1:20" x14ac:dyDescent="0.25">
      <c r="A767" s="2">
        <v>76.576810810810798</v>
      </c>
      <c r="B767" s="1">
        <v>1.1750315401203099E-2</v>
      </c>
      <c r="C767">
        <f t="shared" si="69"/>
        <v>1.8841713174505155</v>
      </c>
      <c r="D767">
        <f t="shared" si="74"/>
        <v>-0.11182116450525197</v>
      </c>
      <c r="E767">
        <f t="shared" si="72"/>
        <v>5.4118804385949529E-2</v>
      </c>
      <c r="F767">
        <f t="shared" si="73"/>
        <v>4.1442454447701351</v>
      </c>
      <c r="G767" s="9">
        <f t="shared" si="70"/>
        <v>-4.1076367805095266</v>
      </c>
      <c r="H767">
        <f t="shared" si="71"/>
        <v>3.1076367805095266</v>
      </c>
      <c r="S767" s="2"/>
      <c r="T767" s="1"/>
    </row>
    <row r="768" spans="1:20" x14ac:dyDescent="0.25">
      <c r="A768" s="2">
        <v>76.676909909909895</v>
      </c>
      <c r="B768" s="1">
        <v>1.1687156250712099E-2</v>
      </c>
      <c r="C768">
        <f t="shared" si="69"/>
        <v>1.8847384513822159</v>
      </c>
      <c r="D768">
        <f t="shared" si="74"/>
        <v>-0.11136549404059855</v>
      </c>
      <c r="E768">
        <f t="shared" si="72"/>
        <v>5.3827839854910894E-2</v>
      </c>
      <c r="F768">
        <f t="shared" si="73"/>
        <v>4.1273524272000603</v>
      </c>
      <c r="G768" s="9">
        <f t="shared" si="70"/>
        <v>-4.1130024126527465</v>
      </c>
      <c r="H768">
        <f t="shared" si="71"/>
        <v>3.1130024126527465</v>
      </c>
      <c r="S768" s="2"/>
      <c r="T768" s="1"/>
    </row>
    <row r="769" spans="1:20" x14ac:dyDescent="0.25">
      <c r="A769" s="2">
        <v>76.777009009009006</v>
      </c>
      <c r="B769" s="1">
        <v>1.16243365871331E-2</v>
      </c>
      <c r="C769">
        <f t="shared" si="69"/>
        <v>1.8853048459253043</v>
      </c>
      <c r="D769">
        <f t="shared" si="74"/>
        <v>-0.11091149154871897</v>
      </c>
      <c r="E769">
        <f t="shared" si="72"/>
        <v>5.353844041736066E-2</v>
      </c>
      <c r="F769">
        <f t="shared" si="73"/>
        <v>4.1105213222519916</v>
      </c>
      <c r="G769" s="9">
        <f t="shared" si="70"/>
        <v>-4.1183681323693389</v>
      </c>
      <c r="H769">
        <f t="shared" si="71"/>
        <v>3.1183681323693389</v>
      </c>
      <c r="S769" s="2"/>
      <c r="T769" s="1"/>
    </row>
    <row r="770" spans="1:20" x14ac:dyDescent="0.25">
      <c r="A770" s="2">
        <v>76.877108108108104</v>
      </c>
      <c r="B770" s="1">
        <v>1.15618545856892E-2</v>
      </c>
      <c r="C770">
        <f t="shared" si="69"/>
        <v>1.8858705030045426</v>
      </c>
      <c r="D770">
        <f t="shared" si="74"/>
        <v>-0.11045915226242486</v>
      </c>
      <c r="E770">
        <f t="shared" si="72"/>
        <v>5.3250597642647474E-2</v>
      </c>
      <c r="F770">
        <f t="shared" si="73"/>
        <v>4.0937519517951761</v>
      </c>
      <c r="G770" s="9">
        <f t="shared" si="70"/>
        <v>-4.1237339388672671</v>
      </c>
      <c r="H770">
        <f t="shared" si="71"/>
        <v>3.1237339388672671</v>
      </c>
      <c r="S770" s="2"/>
      <c r="T770" s="1"/>
    </row>
    <row r="771" spans="1:20" x14ac:dyDescent="0.25">
      <c r="A771" s="2">
        <v>76.977207207207201</v>
      </c>
      <c r="B771" s="1">
        <v>1.14997084314116E-2</v>
      </c>
      <c r="C771">
        <f t="shared" ref="C771:C834" si="75">LOG(0.5*A771+SQRT(0.25*A771^2+1))</f>
        <v>1.8864354245371888</v>
      </c>
      <c r="D771">
        <f t="shared" si="74"/>
        <v>-0.11000847141813772</v>
      </c>
      <c r="E771">
        <f t="shared" si="72"/>
        <v>5.2964303145724465E-2</v>
      </c>
      <c r="F771">
        <f t="shared" si="73"/>
        <v>4.0770441378337683</v>
      </c>
      <c r="G771" s="9">
        <f t="shared" si="70"/>
        <v>-4.1290998313867773</v>
      </c>
      <c r="H771">
        <f t="shared" si="71"/>
        <v>3.1290998313867773</v>
      </c>
      <c r="S771" s="2"/>
      <c r="T771" s="1"/>
    </row>
    <row r="772" spans="1:20" x14ac:dyDescent="0.25">
      <c r="A772" s="2">
        <v>77.077306306306298</v>
      </c>
      <c r="B772" s="1">
        <v>1.14378963190876E-2</v>
      </c>
      <c r="C772">
        <f t="shared" si="75"/>
        <v>1.8869996124330362</v>
      </c>
      <c r="D772">
        <f t="shared" si="74"/>
        <v>-0.10955944425423542</v>
      </c>
      <c r="E772">
        <f t="shared" si="72"/>
        <v>5.2679548586903602E-2</v>
      </c>
      <c r="F772">
        <f t="shared" si="73"/>
        <v>4.0603977025107136</v>
      </c>
      <c r="G772" s="9">
        <f t="shared" ref="G772:G835" si="76">((E772-E771)/E771)/((A772-A771)/A771)</f>
        <v>-4.1344658091176028</v>
      </c>
      <c r="H772">
        <f t="shared" ref="H772:H835" si="77">ABS(-1-G772)</f>
        <v>3.1344658091176028</v>
      </c>
      <c r="S772" s="2"/>
      <c r="T772" s="1"/>
    </row>
    <row r="773" spans="1:20" x14ac:dyDescent="0.25">
      <c r="A773" s="2">
        <v>77.177405405405395</v>
      </c>
      <c r="B773" s="1">
        <v>1.13764164532073E-2</v>
      </c>
      <c r="C773">
        <f t="shared" si="75"/>
        <v>1.8875630685944524</v>
      </c>
      <c r="D773">
        <f t="shared" si="74"/>
        <v>-0.10911206601373469</v>
      </c>
      <c r="E773">
        <f t="shared" si="72"/>
        <v>5.2396325671603003E-2</v>
      </c>
      <c r="F773">
        <f t="shared" si="73"/>
        <v>4.0438124681109553</v>
      </c>
      <c r="G773" s="9">
        <f t="shared" si="76"/>
        <v>-4.1398318713175239</v>
      </c>
      <c r="H773">
        <f t="shared" si="77"/>
        <v>3.1398318713175239</v>
      </c>
      <c r="S773" s="2"/>
      <c r="T773" s="1"/>
    </row>
    <row r="774" spans="1:20" x14ac:dyDescent="0.25">
      <c r="A774" s="2">
        <v>77.277504504504506</v>
      </c>
      <c r="B774" s="1">
        <v>1.1315267047911901E-2</v>
      </c>
      <c r="C774">
        <f t="shared" si="75"/>
        <v>1.8881257949164183</v>
      </c>
      <c r="D774">
        <f t="shared" ref="D774:D837" si="78">(B774-B773)/(C774-C773)</f>
        <v>-0.10866633194227916</v>
      </c>
      <c r="E774">
        <f t="shared" ref="E774:E837" si="79">(1/10^B774)*(10^(2*B774)-1)</f>
        <v>5.2114626150101706E-2</v>
      </c>
      <c r="F774">
        <f t="shared" ref="F774:F837" si="80">A774*E774</f>
        <v>4.0272882570650532</v>
      </c>
      <c r="G774" s="9">
        <f t="shared" si="76"/>
        <v>-4.145198017225594</v>
      </c>
      <c r="H774">
        <f t="shared" si="77"/>
        <v>3.145198017225594</v>
      </c>
      <c r="S774" s="2"/>
      <c r="T774" s="1"/>
    </row>
    <row r="775" spans="1:20" x14ac:dyDescent="0.25">
      <c r="A775" s="2">
        <v>77.377603603603603</v>
      </c>
      <c r="B775" s="1">
        <v>1.1254446326942001E-2</v>
      </c>
      <c r="C775">
        <f t="shared" si="75"/>
        <v>1.8886877932865647</v>
      </c>
      <c r="D775">
        <f t="shared" si="78"/>
        <v>-0.10822223728880151</v>
      </c>
      <c r="E775">
        <f t="shared" si="79"/>
        <v>5.1834441817295789E-2</v>
      </c>
      <c r="F775">
        <f t="shared" si="80"/>
        <v>4.010824891952768</v>
      </c>
      <c r="G775" s="9">
        <f t="shared" si="76"/>
        <v>-4.1505642460648442</v>
      </c>
      <c r="H775">
        <f t="shared" si="77"/>
        <v>3.1505642460648442</v>
      </c>
      <c r="S775" s="2"/>
      <c r="T775" s="1"/>
    </row>
    <row r="776" spans="1:20" x14ac:dyDescent="0.25">
      <c r="A776" s="2">
        <v>77.4777027027027</v>
      </c>
      <c r="B776" s="1">
        <v>1.11939525235856E-2</v>
      </c>
      <c r="C776">
        <f t="shared" si="75"/>
        <v>1.8892490655852112</v>
      </c>
      <c r="D776">
        <f t="shared" si="78"/>
        <v>-0.1077797773064423</v>
      </c>
      <c r="E776">
        <f t="shared" si="79"/>
        <v>5.1555764512451051E-2</v>
      </c>
      <c r="F776">
        <f t="shared" si="80"/>
        <v>3.9944221955062327</v>
      </c>
      <c r="G776" s="9">
        <f t="shared" si="76"/>
        <v>-4.1559305571073413</v>
      </c>
      <c r="H776">
        <f t="shared" si="77"/>
        <v>3.1559305571073413</v>
      </c>
      <c r="S776" s="2"/>
      <c r="T776" s="1"/>
    </row>
    <row r="777" spans="1:20" x14ac:dyDescent="0.25">
      <c r="A777" s="2">
        <v>77.577801801801797</v>
      </c>
      <c r="B777" s="1">
        <v>1.1133783880626901E-2</v>
      </c>
      <c r="C777">
        <f t="shared" si="75"/>
        <v>1.8898096136854048</v>
      </c>
      <c r="D777">
        <f t="shared" si="78"/>
        <v>-0.10733894725166659</v>
      </c>
      <c r="E777">
        <f t="shared" si="79"/>
        <v>5.127858611896232E-2</v>
      </c>
      <c r="F777">
        <f t="shared" si="80"/>
        <v>3.9780799906134838</v>
      </c>
      <c r="G777" s="9">
        <f t="shared" si="76"/>
        <v>-4.1612969496031944</v>
      </c>
      <c r="H777">
        <f t="shared" si="77"/>
        <v>3.1612969496031944</v>
      </c>
      <c r="S777" s="2"/>
      <c r="T777" s="1"/>
    </row>
    <row r="778" spans="1:20" x14ac:dyDescent="0.25">
      <c r="A778" s="2">
        <v>77.677900900900894</v>
      </c>
      <c r="B778" s="1">
        <v>1.1073938650295601E-2</v>
      </c>
      <c r="C778">
        <f t="shared" si="75"/>
        <v>1.8903694394529551</v>
      </c>
      <c r="D778">
        <f t="shared" si="78"/>
        <v>-0.10689974238444036</v>
      </c>
      <c r="E778">
        <f t="shared" si="79"/>
        <v>5.1002898564112165E-2</v>
      </c>
      <c r="F778">
        <f t="shared" si="80"/>
        <v>3.9617981003218055</v>
      </c>
      <c r="G778" s="9">
        <f t="shared" si="76"/>
        <v>-4.1666634228060291</v>
      </c>
      <c r="H778">
        <f t="shared" si="77"/>
        <v>3.1666634228060291</v>
      </c>
      <c r="S778" s="2"/>
      <c r="T778" s="1"/>
    </row>
    <row r="779" spans="1:20" x14ac:dyDescent="0.25">
      <c r="A779" s="2">
        <v>77.778000000000006</v>
      </c>
      <c r="B779" s="1">
        <v>1.10144150942156E-2</v>
      </c>
      <c r="C779">
        <f t="shared" si="75"/>
        <v>1.8909285447464739</v>
      </c>
      <c r="D779">
        <f t="shared" si="78"/>
        <v>-0.10646215796918068</v>
      </c>
      <c r="E779">
        <f t="shared" si="79"/>
        <v>5.0728693818829447E-2</v>
      </c>
      <c r="F779">
        <f t="shared" si="80"/>
        <v>3.9455763478409169</v>
      </c>
      <c r="G779" s="9">
        <f t="shared" si="76"/>
        <v>-4.1720299759960451</v>
      </c>
      <c r="H779">
        <f t="shared" si="77"/>
        <v>3.1720299759960451</v>
      </c>
      <c r="S779" s="2"/>
      <c r="T779" s="1"/>
    </row>
    <row r="780" spans="1:20" x14ac:dyDescent="0.25">
      <c r="A780" s="2">
        <v>77.878099099099103</v>
      </c>
      <c r="B780" s="1">
        <v>1.0955211483354601E-2</v>
      </c>
      <c r="C780">
        <f t="shared" si="75"/>
        <v>1.8914869314174105</v>
      </c>
      <c r="D780">
        <f t="shared" si="78"/>
        <v>-0.10602618927434107</v>
      </c>
      <c r="E780">
        <f t="shared" si="79"/>
        <v>5.0455963897450204E-2</v>
      </c>
      <c r="F780">
        <f t="shared" si="80"/>
        <v>3.9294145565461935</v>
      </c>
      <c r="G780" s="9">
        <f t="shared" si="76"/>
        <v>-4.1773966084689258</v>
      </c>
      <c r="H780">
        <f t="shared" si="77"/>
        <v>3.1773966084689258</v>
      </c>
      <c r="S780" s="2"/>
      <c r="T780" s="1"/>
    </row>
    <row r="781" spans="1:20" x14ac:dyDescent="0.25">
      <c r="A781" s="2">
        <v>77.9781981981982</v>
      </c>
      <c r="B781" s="1">
        <v>1.08963260979745E-2</v>
      </c>
      <c r="C781">
        <f t="shared" si="75"/>
        <v>1.8920446013100889</v>
      </c>
      <c r="D781">
        <f t="shared" si="78"/>
        <v>-0.10559183157134081</v>
      </c>
      <c r="E781">
        <f t="shared" si="79"/>
        <v>5.0184700857483812E-2</v>
      </c>
      <c r="F781">
        <f t="shared" si="80"/>
        <v>3.9133125499821597</v>
      </c>
      <c r="G781" s="9">
        <f t="shared" si="76"/>
        <v>-4.1827633194693794</v>
      </c>
      <c r="H781">
        <f t="shared" si="77"/>
        <v>3.1827633194693794</v>
      </c>
      <c r="S781" s="2"/>
      <c r="T781" s="1"/>
    </row>
    <row r="782" spans="1:20" x14ac:dyDescent="0.25">
      <c r="A782" s="2">
        <v>78.078297297297297</v>
      </c>
      <c r="B782" s="1">
        <v>1.08377572275806E-2</v>
      </c>
      <c r="C782">
        <f t="shared" si="75"/>
        <v>1.8926015562617449</v>
      </c>
      <c r="D782">
        <f t="shared" si="78"/>
        <v>-0.10515908013701773</v>
      </c>
      <c r="E782">
        <f t="shared" si="79"/>
        <v>4.9914896799372901E-2</v>
      </c>
      <c r="F782">
        <f t="shared" si="80"/>
        <v>3.8972701518653508</v>
      </c>
      <c r="G782" s="9">
        <f t="shared" si="76"/>
        <v>-4.1881301083127704</v>
      </c>
      <c r="H782">
        <f t="shared" si="77"/>
        <v>3.1881301083127704</v>
      </c>
      <c r="S782" s="2"/>
      <c r="T782" s="1"/>
    </row>
    <row r="783" spans="1:20" x14ac:dyDescent="0.25">
      <c r="A783" s="2">
        <v>78.178396396396394</v>
      </c>
      <c r="B783" s="1">
        <v>1.07795031708723E-2</v>
      </c>
      <c r="C783">
        <f t="shared" si="75"/>
        <v>1.8931577981025618</v>
      </c>
      <c r="D783">
        <f t="shared" si="78"/>
        <v>-0.10472793025196536</v>
      </c>
      <c r="E783">
        <f t="shared" si="79"/>
        <v>4.9646543866260544E-2</v>
      </c>
      <c r="F783">
        <f t="shared" si="80"/>
        <v>3.8812871860875986</v>
      </c>
      <c r="G783" s="9">
        <f t="shared" si="76"/>
        <v>-4.1934969742917199</v>
      </c>
      <c r="H783">
        <f t="shared" si="77"/>
        <v>3.1934969742917199</v>
      </c>
      <c r="S783" s="2"/>
      <c r="T783" s="1"/>
    </row>
    <row r="784" spans="1:20" x14ac:dyDescent="0.25">
      <c r="A784" s="2">
        <v>78.278495495495505</v>
      </c>
      <c r="B784" s="1">
        <v>1.07215622356938E-2</v>
      </c>
      <c r="C784">
        <f t="shared" si="75"/>
        <v>1.893713328655706</v>
      </c>
      <c r="D784">
        <f t="shared" si="78"/>
        <v>-0.10429837720098091</v>
      </c>
      <c r="E784">
        <f t="shared" si="79"/>
        <v>4.9379634243757034E-2</v>
      </c>
      <c r="F784">
        <f t="shared" si="80"/>
        <v>3.8653634767191507</v>
      </c>
      <c r="G784" s="9">
        <f t="shared" si="76"/>
        <v>-4.1988639167020931</v>
      </c>
      <c r="H784">
        <f t="shared" si="77"/>
        <v>3.1988639167020931</v>
      </c>
      <c r="S784" s="2"/>
      <c r="T784" s="1"/>
    </row>
    <row r="785" spans="1:20" x14ac:dyDescent="0.25">
      <c r="A785" s="2">
        <v>78.378594594594603</v>
      </c>
      <c r="B785" s="1">
        <v>1.06639327389849E-2</v>
      </c>
      <c r="C785">
        <f t="shared" si="75"/>
        <v>1.8942681497373639</v>
      </c>
      <c r="D785">
        <f t="shared" si="78"/>
        <v>-0.10387041627309594</v>
      </c>
      <c r="E785">
        <f t="shared" si="79"/>
        <v>4.9114160159707855E-2</v>
      </c>
      <c r="F785">
        <f t="shared" si="80"/>
        <v>3.8494988480117316</v>
      </c>
      <c r="G785" s="9">
        <f t="shared" si="76"/>
        <v>-4.2042309348479998</v>
      </c>
      <c r="H785">
        <f t="shared" si="77"/>
        <v>3.2042309348479998</v>
      </c>
      <c r="S785" s="2"/>
      <c r="T785" s="1"/>
    </row>
    <row r="786" spans="1:20" x14ac:dyDescent="0.25">
      <c r="A786" s="2">
        <v>78.4786936936937</v>
      </c>
      <c r="B786" s="1">
        <v>1.0606613006731699E-2</v>
      </c>
      <c r="C786">
        <f t="shared" si="75"/>
        <v>1.8948222631567768</v>
      </c>
      <c r="D786">
        <f t="shared" si="78"/>
        <v>-0.10344404276281784</v>
      </c>
      <c r="E786">
        <f t="shared" si="79"/>
        <v>4.8850113883961516E-2</v>
      </c>
      <c r="F786">
        <f t="shared" si="80"/>
        <v>3.8336931244014698</v>
      </c>
      <c r="G786" s="9">
        <f t="shared" si="76"/>
        <v>-4.2095980280586129</v>
      </c>
      <c r="H786">
        <f t="shared" si="77"/>
        <v>3.2095980280586129</v>
      </c>
      <c r="S786" s="2"/>
      <c r="T786" s="1"/>
    </row>
    <row r="787" spans="1:20" x14ac:dyDescent="0.25">
      <c r="A787" s="2">
        <v>78.578792792792797</v>
      </c>
      <c r="B787" s="1">
        <v>1.0549601373918501E-2</v>
      </c>
      <c r="C787">
        <f t="shared" si="75"/>
        <v>1.8953756707162761</v>
      </c>
      <c r="D787">
        <f t="shared" si="78"/>
        <v>-0.10301925196826325</v>
      </c>
      <c r="E787">
        <f t="shared" si="79"/>
        <v>4.8587487728141893E-2</v>
      </c>
      <c r="F787">
        <f t="shared" si="80"/>
        <v>3.8179461305120248</v>
      </c>
      <c r="G787" s="9">
        <f t="shared" si="76"/>
        <v>-4.2149651956435559</v>
      </c>
      <c r="H787">
        <f t="shared" si="77"/>
        <v>3.2149651956435559</v>
      </c>
      <c r="S787" s="2"/>
      <c r="T787" s="1"/>
    </row>
    <row r="788" spans="1:20" x14ac:dyDescent="0.25">
      <c r="A788" s="2">
        <v>78.678891891891894</v>
      </c>
      <c r="B788" s="1">
        <v>1.04928961844794E-2</v>
      </c>
      <c r="C788">
        <f t="shared" si="75"/>
        <v>1.8959283742113193</v>
      </c>
      <c r="D788">
        <f t="shared" si="78"/>
        <v>-0.10259603919216512</v>
      </c>
      <c r="E788">
        <f t="shared" si="79"/>
        <v>4.8326274045419844E-2</v>
      </c>
      <c r="F788">
        <f t="shared" si="80"/>
        <v>3.802257691157529</v>
      </c>
      <c r="G788" s="9">
        <f t="shared" si="76"/>
        <v>-4.2203324369214128</v>
      </c>
      <c r="H788">
        <f t="shared" si="77"/>
        <v>3.2203324369214128</v>
      </c>
      <c r="S788" s="2"/>
      <c r="T788" s="1"/>
    </row>
    <row r="789" spans="1:20" x14ac:dyDescent="0.25">
      <c r="A789" s="2">
        <v>78.778990990991005</v>
      </c>
      <c r="B789" s="1">
        <v>1.0436495791249599E-2</v>
      </c>
      <c r="C789">
        <f t="shared" si="75"/>
        <v>1.8964803754305235</v>
      </c>
      <c r="D789">
        <f t="shared" si="78"/>
        <v>-0.10217439974338016</v>
      </c>
      <c r="E789">
        <f t="shared" si="79"/>
        <v>4.8066465230284731E-2</v>
      </c>
      <c r="F789">
        <f t="shared" si="80"/>
        <v>3.7866276313453833</v>
      </c>
      <c r="G789" s="9">
        <f t="shared" si="76"/>
        <v>-4.2256997512421757</v>
      </c>
      <c r="H789">
        <f t="shared" si="77"/>
        <v>3.2256997512421757</v>
      </c>
      <c r="S789" s="2"/>
      <c r="T789" s="1"/>
    </row>
    <row r="790" spans="1:20" x14ac:dyDescent="0.25">
      <c r="A790" s="2">
        <v>78.879090090090102</v>
      </c>
      <c r="B790" s="1">
        <v>1.0380398555918199E-2</v>
      </c>
      <c r="C790">
        <f t="shared" si="75"/>
        <v>1.8970316761557016</v>
      </c>
      <c r="D790">
        <f t="shared" si="78"/>
        <v>-0.10175432893414291</v>
      </c>
      <c r="E790">
        <f t="shared" si="79"/>
        <v>4.7808053718320268E-2</v>
      </c>
      <c r="F790">
        <f t="shared" si="80"/>
        <v>3.7710557762792516</v>
      </c>
      <c r="G790" s="9">
        <f t="shared" si="76"/>
        <v>-4.2310671379413316</v>
      </c>
      <c r="H790">
        <f t="shared" si="77"/>
        <v>3.2310671379413316</v>
      </c>
      <c r="S790" s="2"/>
      <c r="T790" s="1"/>
    </row>
    <row r="791" spans="1:20" x14ac:dyDescent="0.25">
      <c r="A791" s="2">
        <v>78.979189189189199</v>
      </c>
      <c r="B791" s="1">
        <v>1.03246028489807E-2</v>
      </c>
      <c r="C791">
        <f t="shared" si="75"/>
        <v>1.8975822781618952</v>
      </c>
      <c r="D791">
        <f t="shared" si="78"/>
        <v>-0.10133582208176536</v>
      </c>
      <c r="E791">
        <f t="shared" si="79"/>
        <v>4.7551031985981665E-2</v>
      </c>
      <c r="F791">
        <f t="shared" si="80"/>
        <v>3.7555419513620327</v>
      </c>
      <c r="G791" s="9">
        <f t="shared" si="76"/>
        <v>-4.2364345963323142</v>
      </c>
      <c r="H791">
        <f t="shared" si="77"/>
        <v>3.2364345963323142</v>
      </c>
      <c r="S791" s="2"/>
      <c r="T791" s="1"/>
    </row>
    <row r="792" spans="1:20" x14ac:dyDescent="0.25">
      <c r="A792" s="2">
        <v>79.079288288288296</v>
      </c>
      <c r="B792" s="1">
        <v>1.0269107049690701E-2</v>
      </c>
      <c r="C792">
        <f t="shared" si="75"/>
        <v>1.898132183217411</v>
      </c>
      <c r="D792">
        <f t="shared" si="78"/>
        <v>-0.10091887450997908</v>
      </c>
      <c r="E792">
        <f t="shared" si="79"/>
        <v>4.7295392550368298E-2</v>
      </c>
      <c r="F792">
        <f t="shared" si="80"/>
        <v>3.7400859821983374</v>
      </c>
      <c r="G792" s="9">
        <f t="shared" si="76"/>
        <v>-4.2418021258069407</v>
      </c>
      <c r="H792">
        <f t="shared" si="77"/>
        <v>3.2418021258069407</v>
      </c>
      <c r="S792" s="2"/>
      <c r="T792" s="1"/>
    </row>
    <row r="793" spans="1:20" x14ac:dyDescent="0.25">
      <c r="A793" s="2">
        <v>79.179387387387393</v>
      </c>
      <c r="B793" s="1">
        <v>1.02139095460141E-2</v>
      </c>
      <c r="C793">
        <f t="shared" si="75"/>
        <v>1.898681393083852</v>
      </c>
      <c r="D793">
        <f t="shared" si="78"/>
        <v>-0.1005034815457517</v>
      </c>
      <c r="E793">
        <f t="shared" si="79"/>
        <v>4.704112796900644E-2</v>
      </c>
      <c r="F793">
        <f t="shared" si="80"/>
        <v>3.7246876945976251</v>
      </c>
      <c r="G793" s="9">
        <f t="shared" si="76"/>
        <v>-4.2471697256877334</v>
      </c>
      <c r="H793">
        <f t="shared" si="77"/>
        <v>3.2471697256877334</v>
      </c>
      <c r="S793" s="2"/>
      <c r="T793" s="1"/>
    </row>
    <row r="794" spans="1:20" x14ac:dyDescent="0.25">
      <c r="A794" s="2">
        <v>79.279486486486505</v>
      </c>
      <c r="B794" s="1">
        <v>1.01590087345812E-2</v>
      </c>
      <c r="C794">
        <f t="shared" si="75"/>
        <v>1.8992299095161542</v>
      </c>
      <c r="D794">
        <f t="shared" si="78"/>
        <v>-0.10008963852271283</v>
      </c>
      <c r="E794">
        <f t="shared" si="79"/>
        <v>4.678823083962521E-2</v>
      </c>
      <c r="F794">
        <f t="shared" si="80"/>
        <v>3.709346914576678</v>
      </c>
      <c r="G794" s="9">
        <f t="shared" si="76"/>
        <v>-4.2525373953600116</v>
      </c>
      <c r="H794">
        <f t="shared" si="77"/>
        <v>3.2525373953600116</v>
      </c>
      <c r="S794" s="2"/>
      <c r="T794" s="1"/>
    </row>
    <row r="795" spans="1:20" x14ac:dyDescent="0.25">
      <c r="A795" s="2">
        <v>79.379585585585602</v>
      </c>
      <c r="B795" s="1">
        <v>1.01044030206409E-2</v>
      </c>
      <c r="C795">
        <f t="shared" si="75"/>
        <v>1.8997777342626183</v>
      </c>
      <c r="D795">
        <f t="shared" si="78"/>
        <v>-9.967734077868988E-2</v>
      </c>
      <c r="E795">
        <f t="shared" si="79"/>
        <v>4.6536693799940451E-2</v>
      </c>
      <c r="F795">
        <f t="shared" si="80"/>
        <v>3.6940634683625637</v>
      </c>
      <c r="G795" s="9">
        <f t="shared" si="76"/>
        <v>-4.2579051341639467</v>
      </c>
      <c r="H795">
        <f t="shared" si="77"/>
        <v>3.2579051341639467</v>
      </c>
      <c r="S795" s="2"/>
      <c r="T795" s="1"/>
    </row>
    <row r="796" spans="1:20" x14ac:dyDescent="0.25">
      <c r="A796" s="2">
        <v>79.479684684684699</v>
      </c>
      <c r="B796" s="1">
        <v>1.00500908180138E-2</v>
      </c>
      <c r="C796">
        <f t="shared" si="75"/>
        <v>1.900324869064943</v>
      </c>
      <c r="D796">
        <f t="shared" si="78"/>
        <v>-9.9266583657873303E-2</v>
      </c>
      <c r="E796">
        <f t="shared" si="79"/>
        <v>4.6286509527433392E-2</v>
      </c>
      <c r="F796">
        <f t="shared" si="80"/>
        <v>3.6788371823950601</v>
      </c>
      <c r="G796" s="9">
        <f t="shared" si="76"/>
        <v>-4.2632729414961528</v>
      </c>
      <c r="H796">
        <f t="shared" si="77"/>
        <v>3.2632729414961528</v>
      </c>
      <c r="S796" s="2"/>
      <c r="T796" s="1"/>
    </row>
    <row r="797" spans="1:20" x14ac:dyDescent="0.25">
      <c r="A797" s="2">
        <v>79.579783783783796</v>
      </c>
      <c r="B797" s="1">
        <v>9.9960705490465106E-3</v>
      </c>
      <c r="C797">
        <f t="shared" si="75"/>
        <v>1.9008713156582597</v>
      </c>
      <c r="D797">
        <f t="shared" si="78"/>
        <v>-9.8857362508948193E-2</v>
      </c>
      <c r="E797">
        <f t="shared" si="79"/>
        <v>4.6037670739136352E-2</v>
      </c>
      <c r="F797">
        <f t="shared" si="80"/>
        <v>3.6636678833295009</v>
      </c>
      <c r="G797" s="9">
        <f t="shared" si="76"/>
        <v>-4.2686408167179852</v>
      </c>
      <c r="H797">
        <f t="shared" si="77"/>
        <v>3.2686408167179852</v>
      </c>
      <c r="S797" s="2"/>
      <c r="T797" s="1"/>
    </row>
    <row r="798" spans="1:20" x14ac:dyDescent="0.25">
      <c r="A798" s="2">
        <v>79.679882882882893</v>
      </c>
      <c r="B798" s="1">
        <v>9.9423406445656899E-3</v>
      </c>
      <c r="C798">
        <f t="shared" si="75"/>
        <v>1.9014170757711646</v>
      </c>
      <c r="D798">
        <f t="shared" si="78"/>
        <v>-9.8449672686481929E-2</v>
      </c>
      <c r="E798">
        <f t="shared" si="79"/>
        <v>4.5790170191415513E-2</v>
      </c>
      <c r="F798">
        <f t="shared" si="80"/>
        <v>3.6485553980392633</v>
      </c>
      <c r="G798" s="9">
        <f t="shared" si="76"/>
        <v>-4.2740087592224523</v>
      </c>
      <c r="H798">
        <f t="shared" si="77"/>
        <v>3.2740087592224523</v>
      </c>
      <c r="S798" s="2"/>
      <c r="T798" s="1"/>
    </row>
    <row r="799" spans="1:20" x14ac:dyDescent="0.25">
      <c r="A799" s="2">
        <v>79.779981981982004</v>
      </c>
      <c r="B799" s="1">
        <v>9.8888995438324995E-3</v>
      </c>
      <c r="C799">
        <f t="shared" si="75"/>
        <v>1.901962151125751</v>
      </c>
      <c r="D799">
        <f t="shared" si="78"/>
        <v>-9.8043509550609836E-2</v>
      </c>
      <c r="E799">
        <f t="shared" si="79"/>
        <v>4.5544000679758154E-2</v>
      </c>
      <c r="F799">
        <f t="shared" si="80"/>
        <v>3.6334995536184818</v>
      </c>
      <c r="G799" s="9">
        <f t="shared" si="76"/>
        <v>-4.2793767683786603</v>
      </c>
      <c r="H799">
        <f t="shared" si="77"/>
        <v>3.2793767683786603</v>
      </c>
      <c r="S799" s="2"/>
      <c r="T799" s="1"/>
    </row>
    <row r="800" spans="1:20" x14ac:dyDescent="0.25">
      <c r="A800" s="2">
        <v>79.880081081081102</v>
      </c>
      <c r="B800" s="1">
        <v>9.8357456944970605E-3</v>
      </c>
      <c r="C800">
        <f t="shared" si="75"/>
        <v>1.9025065434376423</v>
      </c>
      <c r="D800">
        <f t="shared" si="78"/>
        <v>-9.7638868467438647E-2</v>
      </c>
      <c r="E800">
        <f t="shared" si="79"/>
        <v>4.5299155038556776E-2</v>
      </c>
      <c r="F800">
        <f t="shared" si="80"/>
        <v>3.6185001773843788</v>
      </c>
      <c r="G800" s="9">
        <f t="shared" si="76"/>
        <v>-4.2847448436089772</v>
      </c>
      <c r="H800">
        <f t="shared" si="77"/>
        <v>3.2847448436089772</v>
      </c>
      <c r="S800" s="2"/>
      <c r="T800" s="1"/>
    </row>
    <row r="801" spans="1:20" x14ac:dyDescent="0.25">
      <c r="A801" s="2">
        <v>79.980180180180199</v>
      </c>
      <c r="B801" s="1">
        <v>9.7828775525536805E-3</v>
      </c>
      <c r="C801">
        <f t="shared" si="75"/>
        <v>1.903050254416025</v>
      </c>
      <c r="D801">
        <f t="shared" si="78"/>
        <v>-9.7235744808078339E-2</v>
      </c>
      <c r="E801">
        <f t="shared" si="79"/>
        <v>4.5055626140899564E-2</v>
      </c>
      <c r="F801">
        <f t="shared" si="80"/>
        <v>3.6035570968799844</v>
      </c>
      <c r="G801" s="9">
        <f t="shared" si="76"/>
        <v>-4.2901129842943604</v>
      </c>
      <c r="H801">
        <f t="shared" si="77"/>
        <v>3.2901129842943604</v>
      </c>
      <c r="S801" s="2"/>
      <c r="T801" s="1"/>
    </row>
    <row r="802" spans="1:20" x14ac:dyDescent="0.25">
      <c r="A802" s="2">
        <v>80.080279279279296</v>
      </c>
      <c r="B802" s="1">
        <v>9.7302935822959208E-3</v>
      </c>
      <c r="C802">
        <f t="shared" si="75"/>
        <v>1.9035932857636795</v>
      </c>
      <c r="D802">
        <f t="shared" si="78"/>
        <v>-9.6834133949892029E-2</v>
      </c>
      <c r="E802">
        <f t="shared" si="79"/>
        <v>4.4813406898359005E-2</v>
      </c>
      <c r="F802">
        <f t="shared" si="80"/>
        <v>3.5886701398765704</v>
      </c>
      <c r="G802" s="9">
        <f t="shared" si="76"/>
        <v>-4.2954811898320981</v>
      </c>
      <c r="H802">
        <f t="shared" si="77"/>
        <v>3.2954811898320981</v>
      </c>
      <c r="S802" s="2"/>
      <c r="T802" s="1"/>
    </row>
    <row r="803" spans="1:20" x14ac:dyDescent="0.25">
      <c r="A803" s="2">
        <v>80.180378378378407</v>
      </c>
      <c r="B803" s="1">
        <v>9.6779922562716808E-3</v>
      </c>
      <c r="C803">
        <f t="shared" si="75"/>
        <v>1.9041356391770132</v>
      </c>
      <c r="D803">
        <f t="shared" si="78"/>
        <v>-9.6434031276309076E-2</v>
      </c>
      <c r="E803">
        <f t="shared" si="79"/>
        <v>4.4572490260780522E-2</v>
      </c>
      <c r="F803">
        <f t="shared" si="80"/>
        <v>3.5738391343759686</v>
      </c>
      <c r="G803" s="9">
        <f t="shared" si="76"/>
        <v>-4.3008494596535236</v>
      </c>
      <c r="H803">
        <f t="shared" si="77"/>
        <v>3.3008494596535236</v>
      </c>
      <c r="S803" s="2"/>
      <c r="T803" s="1"/>
    </row>
    <row r="804" spans="1:20" x14ac:dyDescent="0.25">
      <c r="A804" s="2">
        <v>80.280477477477504</v>
      </c>
      <c r="B804" s="1">
        <v>9.6259720552392802E-3</v>
      </c>
      <c r="C804">
        <f t="shared" si="75"/>
        <v>1.9046773163460919</v>
      </c>
      <c r="D804">
        <f t="shared" si="78"/>
        <v>-9.6035432176099972E-2</v>
      </c>
      <c r="E804">
        <f t="shared" si="79"/>
        <v>4.4332869216076258E-2</v>
      </c>
      <c r="F804">
        <f t="shared" si="80"/>
        <v>3.5590639086131657</v>
      </c>
      <c r="G804" s="9">
        <f t="shared" si="76"/>
        <v>-4.3062177931570851</v>
      </c>
      <c r="H804">
        <f t="shared" si="77"/>
        <v>3.3062177931570851</v>
      </c>
      <c r="S804" s="2"/>
      <c r="T804" s="1"/>
    </row>
    <row r="805" spans="1:20" x14ac:dyDescent="0.25">
      <c r="A805" s="2">
        <v>80.380576576576601</v>
      </c>
      <c r="B805" s="1">
        <v>9.5742314681230307E-3</v>
      </c>
      <c r="C805">
        <f t="shared" si="75"/>
        <v>1.9052183189546712</v>
      </c>
      <c r="D805">
        <f t="shared" si="78"/>
        <v>-9.563833204451111E-2</v>
      </c>
      <c r="E805">
        <f t="shared" si="79"/>
        <v>4.4094536790016292E-2</v>
      </c>
      <c r="F805">
        <f t="shared" si="80"/>
        <v>3.5443442910585787</v>
      </c>
      <c r="G805" s="9">
        <f t="shared" si="76"/>
        <v>-4.3115861897683896</v>
      </c>
      <c r="H805">
        <f t="shared" si="77"/>
        <v>3.3115861897683896</v>
      </c>
      <c r="S805" s="2"/>
      <c r="T805" s="1"/>
    </row>
    <row r="806" spans="1:20" x14ac:dyDescent="0.25">
      <c r="A806" s="2">
        <v>80.480675675675698</v>
      </c>
      <c r="B806" s="1">
        <v>9.5227689919695508E-3</v>
      </c>
      <c r="C806">
        <f t="shared" si="75"/>
        <v>1.9057586486802278</v>
      </c>
      <c r="D806">
        <f t="shared" si="78"/>
        <v>-9.5242726282485729E-2</v>
      </c>
      <c r="E806">
        <f t="shared" si="79"/>
        <v>4.385748604602336E-2</v>
      </c>
      <c r="F806">
        <f t="shared" si="80"/>
        <v>3.5296801104204785</v>
      </c>
      <c r="G806" s="9">
        <f t="shared" si="76"/>
        <v>-4.3169546489043027</v>
      </c>
      <c r="H806">
        <f t="shared" si="77"/>
        <v>3.3169546489043027</v>
      </c>
      <c r="S806" s="2"/>
      <c r="T806" s="1"/>
    </row>
    <row r="807" spans="1:20" x14ac:dyDescent="0.25">
      <c r="A807" s="2">
        <v>80.580774774774795</v>
      </c>
      <c r="B807" s="1">
        <v>9.4715831319037106E-3</v>
      </c>
      <c r="C807">
        <f t="shared" si="75"/>
        <v>1.9062983071939914</v>
      </c>
      <c r="D807">
        <f t="shared" si="78"/>
        <v>-9.4848610297777622E-2</v>
      </c>
      <c r="E807">
        <f t="shared" si="79"/>
        <v>4.3621710084966334E-2</v>
      </c>
      <c r="F807">
        <f t="shared" si="80"/>
        <v>3.5150711956471943</v>
      </c>
      <c r="G807" s="9">
        <f t="shared" si="76"/>
        <v>-4.3223231700132176</v>
      </c>
      <c r="H807">
        <f t="shared" si="77"/>
        <v>3.3223231700132176</v>
      </c>
      <c r="S807" s="2"/>
      <c r="T807" s="1"/>
    </row>
    <row r="808" spans="1:20" x14ac:dyDescent="0.25">
      <c r="A808" s="2">
        <v>80.680873873873907</v>
      </c>
      <c r="B808" s="1">
        <v>9.4206724010858396E-3</v>
      </c>
      <c r="C808">
        <f t="shared" si="75"/>
        <v>1.9068372961609745</v>
      </c>
      <c r="D808">
        <f t="shared" si="78"/>
        <v>-9.4455979503315426E-2</v>
      </c>
      <c r="E808">
        <f t="shared" si="79"/>
        <v>4.3387202044958884E-2</v>
      </c>
      <c r="F808">
        <f t="shared" si="80"/>
        <v>3.5005173759296118</v>
      </c>
      <c r="G808" s="9">
        <f t="shared" si="76"/>
        <v>-4.3276917525015302</v>
      </c>
      <c r="H808">
        <f t="shared" si="77"/>
        <v>3.3276917525015302</v>
      </c>
      <c r="S808" s="2"/>
      <c r="T808" s="1"/>
    </row>
    <row r="809" spans="1:20" x14ac:dyDescent="0.25">
      <c r="A809" s="2">
        <v>80.780972972973004</v>
      </c>
      <c r="B809" s="1">
        <v>9.3700353206679406E-3</v>
      </c>
      <c r="C809">
        <f t="shared" si="75"/>
        <v>1.907375617240004</v>
      </c>
      <c r="D809">
        <f t="shared" si="78"/>
        <v>-9.4064829319311871E-2</v>
      </c>
      <c r="E809">
        <f t="shared" si="79"/>
        <v>4.3153955101153399E-2</v>
      </c>
      <c r="F809">
        <f t="shared" si="80"/>
        <v>3.4860184807031631</v>
      </c>
      <c r="G809" s="9">
        <f t="shared" si="76"/>
        <v>-4.3330603958440355</v>
      </c>
      <c r="H809">
        <f t="shared" si="77"/>
        <v>3.3330603958440355</v>
      </c>
      <c r="S809" s="2"/>
      <c r="T809" s="1"/>
    </row>
    <row r="810" spans="1:20" x14ac:dyDescent="0.25">
      <c r="A810" s="2">
        <v>80.881072072072101</v>
      </c>
      <c r="B810" s="1">
        <v>9.3196704197510399E-3</v>
      </c>
      <c r="C810">
        <f t="shared" si="75"/>
        <v>1.9079132720837519</v>
      </c>
      <c r="D810">
        <f t="shared" si="78"/>
        <v>-9.3675155171699623E-2</v>
      </c>
      <c r="E810">
        <f t="shared" si="79"/>
        <v>4.2921962465542744E-2</v>
      </c>
      <c r="F810">
        <f t="shared" si="80"/>
        <v>3.4715743396503362</v>
      </c>
      <c r="G810" s="9">
        <f t="shared" si="76"/>
        <v>-4.3384290994547632</v>
      </c>
      <c r="H810">
        <f t="shared" si="77"/>
        <v>3.3384290994547632</v>
      </c>
      <c r="S810" s="2"/>
      <c r="T810" s="1"/>
    </row>
    <row r="811" spans="1:20" x14ac:dyDescent="0.25">
      <c r="A811" s="2">
        <v>80.981171171171198</v>
      </c>
      <c r="B811" s="1">
        <v>9.2695762353423392E-3</v>
      </c>
      <c r="C811">
        <f t="shared" si="75"/>
        <v>1.9084502623387654</v>
      </c>
      <c r="D811">
        <f t="shared" si="78"/>
        <v>-9.3286952493112321E-2</v>
      </c>
      <c r="E811">
        <f t="shared" si="79"/>
        <v>4.2691217386756825E-2</v>
      </c>
      <c r="F811">
        <f t="shared" si="80"/>
        <v>3.4571847827026345</v>
      </c>
      <c r="G811" s="9">
        <f t="shared" si="76"/>
        <v>-4.3437978628095362</v>
      </c>
      <c r="H811">
        <f t="shared" si="77"/>
        <v>3.3437978628095362</v>
      </c>
      <c r="S811" s="2"/>
      <c r="T811" s="1"/>
    </row>
    <row r="812" spans="1:20" x14ac:dyDescent="0.25">
      <c r="A812" s="2">
        <v>81.081270270270295</v>
      </c>
      <c r="B812" s="1">
        <v>9.2197513123130192E-3</v>
      </c>
      <c r="C812">
        <f t="shared" si="75"/>
        <v>1.9089865896454963</v>
      </c>
      <c r="D812">
        <f t="shared" si="78"/>
        <v>-9.2900216722169415E-2</v>
      </c>
      <c r="E812">
        <f t="shared" si="79"/>
        <v>4.2461713149866014E-2</v>
      </c>
      <c r="F812">
        <f t="shared" si="80"/>
        <v>3.4428496400429767</v>
      </c>
      <c r="G812" s="9">
        <f t="shared" si="76"/>
        <v>-4.3491666853361011</v>
      </c>
      <c r="H812">
        <f t="shared" si="77"/>
        <v>3.3491666853361011</v>
      </c>
      <c r="S812" s="2"/>
      <c r="T812" s="1"/>
    </row>
    <row r="813" spans="1:20" x14ac:dyDescent="0.25">
      <c r="A813" s="2">
        <v>81.181369369369406</v>
      </c>
      <c r="B813" s="1">
        <v>9.1701942033553599E-3</v>
      </c>
      <c r="C813">
        <f t="shared" si="75"/>
        <v>1.9095222556383329</v>
      </c>
      <c r="D813">
        <f t="shared" si="78"/>
        <v>-9.2514943304932512E-2</v>
      </c>
      <c r="E813">
        <f t="shared" si="79"/>
        <v>4.2233443076180086E-2</v>
      </c>
      <c r="F813">
        <f t="shared" si="80"/>
        <v>3.4285687421076125</v>
      </c>
      <c r="G813" s="9">
        <f t="shared" si="76"/>
        <v>-4.3545355665190169</v>
      </c>
      <c r="H813">
        <f t="shared" si="77"/>
        <v>3.3545355665190169</v>
      </c>
      <c r="S813" s="2"/>
      <c r="T813" s="1"/>
    </row>
    <row r="814" spans="1:20" x14ac:dyDescent="0.25">
      <c r="A814" s="2">
        <v>81.281468468468503</v>
      </c>
      <c r="B814" s="1">
        <v>9.1209034689413594E-3</v>
      </c>
      <c r="C814">
        <f t="shared" si="75"/>
        <v>1.9100572619456282</v>
      </c>
      <c r="D814">
        <f t="shared" si="78"/>
        <v>-9.2131127693030682E-2</v>
      </c>
      <c r="E814">
        <f t="shared" si="79"/>
        <v>4.2006400523053329E-2</v>
      </c>
      <c r="F814">
        <f t="shared" si="80"/>
        <v>3.4143419195884182</v>
      </c>
      <c r="G814" s="9">
        <f t="shared" si="76"/>
        <v>-4.359904505807231</v>
      </c>
      <c r="H814">
        <f t="shared" si="77"/>
        <v>3.359904505807231</v>
      </c>
      <c r="S814" s="2"/>
      <c r="T814" s="1"/>
    </row>
    <row r="815" spans="1:20" x14ac:dyDescent="0.25">
      <c r="A815" s="2">
        <v>81.3815675675676</v>
      </c>
      <c r="B815" s="1">
        <v>9.0718776772805206E-3</v>
      </c>
      <c r="C815">
        <f t="shared" si="75"/>
        <v>1.9105916101897307</v>
      </c>
      <c r="D815">
        <f t="shared" si="78"/>
        <v>-9.1748765345313787E-2</v>
      </c>
      <c r="E815">
        <f t="shared" si="79"/>
        <v>4.1780578883687372E-2</v>
      </c>
      <c r="F815">
        <f t="shared" si="80"/>
        <v>3.4001690034348919</v>
      </c>
      <c r="G815" s="9">
        <f t="shared" si="76"/>
        <v>-4.3652735026716671</v>
      </c>
      <c r="H815">
        <f t="shared" si="77"/>
        <v>3.3652735026716671</v>
      </c>
      <c r="S815" s="2"/>
      <c r="T815" s="1"/>
    </row>
    <row r="816" spans="1:20" x14ac:dyDescent="0.25">
      <c r="A816" s="2">
        <v>81.481666666666698</v>
      </c>
      <c r="B816" s="1">
        <v>9.0231154042783295E-3</v>
      </c>
      <c r="C816">
        <f t="shared" si="75"/>
        <v>1.9111253019870125</v>
      </c>
      <c r="D816">
        <f t="shared" si="78"/>
        <v>-9.1367851727433877E-2</v>
      </c>
      <c r="E816">
        <f t="shared" si="79"/>
        <v>4.1555971586935948E-2</v>
      </c>
      <c r="F816">
        <f t="shared" si="80"/>
        <v>3.3860498248561872</v>
      </c>
      <c r="G816" s="9">
        <f t="shared" si="76"/>
        <v>-4.3706425565956186</v>
      </c>
      <c r="H816">
        <f t="shared" si="77"/>
        <v>3.3706425565956186</v>
      </c>
      <c r="S816" s="2"/>
      <c r="T816" s="1"/>
    </row>
    <row r="817" spans="1:20" x14ac:dyDescent="0.25">
      <c r="A817" s="2">
        <v>81.581765765765795</v>
      </c>
      <c r="B817" s="1">
        <v>8.9746152334949699E-3</v>
      </c>
      <c r="C817">
        <f t="shared" si="75"/>
        <v>1.9116583389479005</v>
      </c>
      <c r="D817">
        <f t="shared" si="78"/>
        <v>-9.0988382311350174E-2</v>
      </c>
      <c r="E817">
        <f t="shared" si="79"/>
        <v>4.1332572097111775E-2</v>
      </c>
      <c r="F817">
        <f t="shared" si="80"/>
        <v>3.3719842153232</v>
      </c>
      <c r="G817" s="9">
        <f t="shared" si="76"/>
        <v>-4.3760116670517331</v>
      </c>
      <c r="H817">
        <f t="shared" si="77"/>
        <v>3.3760116670517331</v>
      </c>
      <c r="S817" s="2"/>
      <c r="T817" s="1"/>
    </row>
    <row r="818" spans="1:20" x14ac:dyDescent="0.25">
      <c r="A818" s="2">
        <v>81.681864864864906</v>
      </c>
      <c r="B818" s="1">
        <v>8.9263757561041501E-3</v>
      </c>
      <c r="C818">
        <f t="shared" si="75"/>
        <v>1.9121907226769035</v>
      </c>
      <c r="D818">
        <f t="shared" si="78"/>
        <v>-9.061035257624965E-2</v>
      </c>
      <c r="E818">
        <f t="shared" si="79"/>
        <v>4.1110373913793671E-2</v>
      </c>
      <c r="F818">
        <f t="shared" si="80"/>
        <v>3.3579720065705621</v>
      </c>
      <c r="G818" s="9">
        <f t="shared" si="76"/>
        <v>-4.3813808335178832</v>
      </c>
      <c r="H818">
        <f t="shared" si="77"/>
        <v>3.3813808335178832</v>
      </c>
      <c r="S818" s="2"/>
      <c r="T818" s="1"/>
    </row>
    <row r="819" spans="1:20" x14ac:dyDescent="0.25">
      <c r="A819" s="2">
        <v>81.781963963964003</v>
      </c>
      <c r="B819" s="1">
        <v>8.8783955708521805E-3</v>
      </c>
      <c r="C819">
        <f t="shared" si="75"/>
        <v>1.9127224547726429</v>
      </c>
      <c r="D819">
        <f t="shared" si="78"/>
        <v>-9.0233758007871645E-2</v>
      </c>
      <c r="E819">
        <f t="shared" si="79"/>
        <v>4.0889370571634373E-2</v>
      </c>
      <c r="F819">
        <f t="shared" si="80"/>
        <v>3.3440130305985725</v>
      </c>
      <c r="G819" s="9">
        <f t="shared" si="76"/>
        <v>-4.3867500554877799</v>
      </c>
      <c r="H819">
        <f t="shared" si="77"/>
        <v>3.3867500554877799</v>
      </c>
      <c r="S819" s="2"/>
      <c r="T819" s="1"/>
    </row>
    <row r="820" spans="1:20" x14ac:dyDescent="0.25">
      <c r="A820" s="2">
        <v>81.8820630630631</v>
      </c>
      <c r="B820" s="1">
        <v>8.8306732840171907E-3</v>
      </c>
      <c r="C820">
        <f t="shared" si="75"/>
        <v>1.91325353682788</v>
      </c>
      <c r="D820">
        <f t="shared" si="78"/>
        <v>-8.9858594099330988E-2</v>
      </c>
      <c r="E820">
        <f t="shared" si="79"/>
        <v>4.0669555640170253E-2</v>
      </c>
      <c r="F820">
        <f t="shared" si="80"/>
        <v>3.3301071196751741</v>
      </c>
      <c r="G820" s="9">
        <f t="shared" si="76"/>
        <v>-4.3921193324482202</v>
      </c>
      <c r="H820">
        <f t="shared" si="77"/>
        <v>3.3921193324482202</v>
      </c>
      <c r="S820" s="2"/>
      <c r="T820" s="1"/>
    </row>
    <row r="821" spans="1:20" x14ac:dyDescent="0.25">
      <c r="A821" s="2">
        <v>81.982162162162197</v>
      </c>
      <c r="B821" s="1">
        <v>8.7832075093687099E-3</v>
      </c>
      <c r="C821">
        <f t="shared" si="75"/>
        <v>1.9137839704295461</v>
      </c>
      <c r="D821">
        <f t="shared" si="78"/>
        <v>-8.9484856350342049E-2</v>
      </c>
      <c r="E821">
        <f t="shared" si="79"/>
        <v>4.0450922723630982E-2</v>
      </c>
      <c r="F821">
        <f t="shared" si="80"/>
        <v>3.3162541063378068</v>
      </c>
      <c r="G821" s="9">
        <f t="shared" si="76"/>
        <v>-4.3974886639075388</v>
      </c>
      <c r="H821">
        <f t="shared" si="77"/>
        <v>3.3974886639075388</v>
      </c>
      <c r="S821" s="2"/>
      <c r="T821" s="1"/>
    </row>
    <row r="822" spans="1:20" x14ac:dyDescent="0.25">
      <c r="A822" s="2">
        <v>82.082261261261294</v>
      </c>
      <c r="B822" s="1">
        <v>8.7359968681273992E-3</v>
      </c>
      <c r="C822">
        <f t="shared" si="75"/>
        <v>1.9143137571587692</v>
      </c>
      <c r="D822">
        <f t="shared" si="78"/>
        <v>-8.9112540267933818E-2</v>
      </c>
      <c r="E822">
        <f t="shared" si="79"/>
        <v>4.0233465460751926E-2</v>
      </c>
      <c r="F822">
        <f t="shared" si="80"/>
        <v>3.3024538233953722</v>
      </c>
      <c r="G822" s="9">
        <f t="shared" si="76"/>
        <v>-4.4028580493588372</v>
      </c>
      <c r="H822">
        <f t="shared" si="77"/>
        <v>3.4028580493588372</v>
      </c>
      <c r="S822" s="2"/>
      <c r="T822" s="1"/>
    </row>
    <row r="823" spans="1:20" x14ac:dyDescent="0.25">
      <c r="A823" s="2">
        <v>82.182360360360406</v>
      </c>
      <c r="B823" s="1">
        <v>8.6890399889251596E-3</v>
      </c>
      <c r="C823">
        <f t="shared" si="75"/>
        <v>1.9148428985909038</v>
      </c>
      <c r="D823">
        <f t="shared" si="78"/>
        <v>-8.8741641365721935E-2</v>
      </c>
      <c r="E823">
        <f t="shared" si="79"/>
        <v>4.0017177524586549E-2</v>
      </c>
      <c r="F823">
        <f t="shared" si="80"/>
        <v>3.2887061039300871</v>
      </c>
      <c r="G823" s="9">
        <f t="shared" si="76"/>
        <v>-4.408227488300545</v>
      </c>
      <c r="H823">
        <f t="shared" si="77"/>
        <v>3.408227488300545</v>
      </c>
      <c r="S823" s="2"/>
      <c r="T823" s="1"/>
    </row>
    <row r="824" spans="1:20" x14ac:dyDescent="0.25">
      <c r="A824" s="2">
        <v>82.282459459459503</v>
      </c>
      <c r="B824" s="1">
        <v>8.6423355077648503E-3</v>
      </c>
      <c r="C824">
        <f t="shared" si="75"/>
        <v>1.9153713962955579</v>
      </c>
      <c r="D824">
        <f t="shared" si="78"/>
        <v>-8.8372155165526198E-2</v>
      </c>
      <c r="E824">
        <f t="shared" si="79"/>
        <v>3.9802052622318888E-2</v>
      </c>
      <c r="F824">
        <f t="shared" si="80"/>
        <v>3.2750107812992275</v>
      </c>
      <c r="G824" s="9">
        <f t="shared" si="76"/>
        <v>-4.4135969802593547</v>
      </c>
      <c r="H824">
        <f t="shared" si="77"/>
        <v>3.4135969802593547</v>
      </c>
      <c r="S824" s="2"/>
      <c r="T824" s="1"/>
    </row>
    <row r="825" spans="1:20" x14ac:dyDescent="0.25">
      <c r="A825" s="2">
        <v>82.3825585585586</v>
      </c>
      <c r="B825" s="1">
        <v>8.5958820679812101E-3</v>
      </c>
      <c r="C825">
        <f t="shared" si="75"/>
        <v>1.9158992518366218</v>
      </c>
      <c r="D825">
        <f t="shared" si="78"/>
        <v>-8.8004077195077565E-2</v>
      </c>
      <c r="E825">
        <f t="shared" si="79"/>
        <v>3.958808449507948E-2</v>
      </c>
      <c r="F825">
        <f t="shared" si="80"/>
        <v>3.2613676891370509</v>
      </c>
      <c r="G825" s="9">
        <f t="shared" si="76"/>
        <v>-4.4189665247348993</v>
      </c>
      <c r="H825">
        <f t="shared" si="77"/>
        <v>3.4189665247348993</v>
      </c>
      <c r="S825" s="2"/>
      <c r="T825" s="1"/>
    </row>
    <row r="826" spans="1:20" x14ac:dyDescent="0.25">
      <c r="A826" s="2">
        <v>82.482657657657697</v>
      </c>
      <c r="B826" s="1">
        <v>8.5496783202010408E-3</v>
      </c>
      <c r="C826">
        <f t="shared" si="75"/>
        <v>1.9164264667722948</v>
      </c>
      <c r="D826">
        <f t="shared" si="78"/>
        <v>-8.7637402990472735E-2</v>
      </c>
      <c r="E826">
        <f t="shared" si="79"/>
        <v>3.9375266917760089E-2</v>
      </c>
      <c r="F826">
        <f t="shared" si="80"/>
        <v>3.2477766613564998</v>
      </c>
      <c r="G826" s="9">
        <f t="shared" si="76"/>
        <v>-4.4243361212510894</v>
      </c>
      <c r="H826">
        <f t="shared" si="77"/>
        <v>3.4243361212510894</v>
      </c>
      <c r="S826" s="2"/>
      <c r="T826" s="1"/>
    </row>
    <row r="827" spans="1:20" x14ac:dyDescent="0.25">
      <c r="A827" s="2">
        <v>82.582756756756794</v>
      </c>
      <c r="B827" s="1">
        <v>8.5037229223042209E-3</v>
      </c>
      <c r="C827">
        <f t="shared" si="75"/>
        <v>1.9169530426551136</v>
      </c>
      <c r="D827">
        <f t="shared" si="78"/>
        <v>-8.7272128094469534E-2</v>
      </c>
      <c r="E827">
        <f t="shared" si="79"/>
        <v>3.9163593698830199E-2</v>
      </c>
      <c r="F827">
        <f t="shared" si="80"/>
        <v>3.2342375321509476</v>
      </c>
      <c r="G827" s="9">
        <f t="shared" si="76"/>
        <v>-4.4297057693382893</v>
      </c>
      <c r="H827">
        <f t="shared" si="77"/>
        <v>3.4297057693382893</v>
      </c>
      <c r="S827" s="2"/>
      <c r="T827" s="1"/>
    </row>
    <row r="828" spans="1:20" x14ac:dyDescent="0.25">
      <c r="A828" s="2">
        <v>82.682855855855905</v>
      </c>
      <c r="B828" s="1">
        <v>8.4580145393846895E-3</v>
      </c>
      <c r="C828">
        <f t="shared" si="75"/>
        <v>1.9174789810319794</v>
      </c>
      <c r="D828">
        <f t="shared" si="78"/>
        <v>-8.6908248057334464E-2</v>
      </c>
      <c r="E828">
        <f t="shared" si="79"/>
        <v>3.8953058680155389E-2</v>
      </c>
      <c r="F828">
        <f t="shared" si="80"/>
        <v>3.2207501359959849</v>
      </c>
      <c r="G828" s="9">
        <f t="shared" si="76"/>
        <v>-4.4350754685148859</v>
      </c>
      <c r="H828">
        <f t="shared" si="77"/>
        <v>3.4350754685148859</v>
      </c>
      <c r="S828" s="2"/>
      <c r="T828" s="1"/>
    </row>
    <row r="829" spans="1:20" x14ac:dyDescent="0.25">
      <c r="A829" s="2">
        <v>82.782954954955002</v>
      </c>
      <c r="B829" s="1">
        <v>8.4125518437115892E-3</v>
      </c>
      <c r="C829">
        <f t="shared" si="75"/>
        <v>1.9180042834441853</v>
      </c>
      <c r="D829">
        <f t="shared" si="78"/>
        <v>-8.6545758436925982E-2</v>
      </c>
      <c r="E829">
        <f t="shared" si="79"/>
        <v>3.8743655736815964E-2</v>
      </c>
      <c r="F829">
        <f t="shared" si="80"/>
        <v>3.2073143076511199</v>
      </c>
      <c r="G829" s="9">
        <f t="shared" si="76"/>
        <v>-4.4404452183060767</v>
      </c>
      <c r="H829">
        <f t="shared" si="77"/>
        <v>3.4404452183060767</v>
      </c>
      <c r="S829" s="2"/>
      <c r="T829" s="1"/>
    </row>
    <row r="830" spans="1:20" x14ac:dyDescent="0.25">
      <c r="A830" s="2">
        <v>82.883054054054099</v>
      </c>
      <c r="B830" s="1">
        <v>8.3673335146907599E-3</v>
      </c>
      <c r="C830">
        <f t="shared" si="75"/>
        <v>1.9185289514274428</v>
      </c>
      <c r="D830">
        <f t="shared" si="78"/>
        <v>-8.618465479840641E-2</v>
      </c>
      <c r="E830">
        <f t="shared" si="79"/>
        <v>3.8535378776925311E-2</v>
      </c>
      <c r="F830">
        <f t="shared" si="80"/>
        <v>3.1939298821613495</v>
      </c>
      <c r="G830" s="9">
        <f t="shared" si="76"/>
        <v>-4.4458150182646108</v>
      </c>
      <c r="H830">
        <f t="shared" si="77"/>
        <v>3.4458150182646108</v>
      </c>
      <c r="S830" s="2"/>
      <c r="T830" s="1"/>
    </row>
    <row r="831" spans="1:20" x14ac:dyDescent="0.25">
      <c r="A831" s="2">
        <v>82.983153153153197</v>
      </c>
      <c r="B831" s="1">
        <v>8.3223582388263599E-3</v>
      </c>
      <c r="C831">
        <f t="shared" si="75"/>
        <v>1.9190529865119097</v>
      </c>
      <c r="D831">
        <f t="shared" si="78"/>
        <v>-8.5824932714489877E-2</v>
      </c>
      <c r="E831">
        <f t="shared" si="79"/>
        <v>3.832822174145184E-2</v>
      </c>
      <c r="F831">
        <f t="shared" si="80"/>
        <v>3.1805966948589139</v>
      </c>
      <c r="G831" s="9">
        <f t="shared" si="76"/>
        <v>-4.4511848679226347</v>
      </c>
      <c r="H831">
        <f t="shared" si="77"/>
        <v>3.4511848679226347</v>
      </c>
      <c r="S831" s="2"/>
      <c r="T831" s="1"/>
    </row>
    <row r="832" spans="1:20" x14ac:dyDescent="0.25">
      <c r="A832" s="2">
        <v>83.083252252252294</v>
      </c>
      <c r="B832" s="1">
        <v>8.2776247096827803E-3</v>
      </c>
      <c r="C832">
        <f t="shared" si="75"/>
        <v>1.9195763902222156</v>
      </c>
      <c r="D832">
        <f t="shared" si="78"/>
        <v>-8.5466587765369653E-2</v>
      </c>
      <c r="E832">
        <f t="shared" si="79"/>
        <v>3.8122178604040408E-2</v>
      </c>
      <c r="F832">
        <f t="shared" si="80"/>
        <v>3.1673145813649044</v>
      </c>
      <c r="G832" s="9">
        <f t="shared" si="76"/>
        <v>-4.4565547668201697</v>
      </c>
      <c r="H832">
        <f t="shared" si="77"/>
        <v>3.4565547668201697</v>
      </c>
      <c r="S832" s="2"/>
      <c r="T832" s="1"/>
    </row>
    <row r="833" spans="1:20" x14ac:dyDescent="0.25">
      <c r="A833" s="2">
        <v>83.183351351351405</v>
      </c>
      <c r="B833" s="1">
        <v>8.2331316278465693E-3</v>
      </c>
      <c r="C833">
        <f t="shared" si="75"/>
        <v>1.92009916407749</v>
      </c>
      <c r="D833">
        <f t="shared" si="78"/>
        <v>-8.5109615538928693E-2</v>
      </c>
      <c r="E833">
        <f t="shared" si="79"/>
        <v>3.791724337083436E-2</v>
      </c>
      <c r="F833">
        <f t="shared" si="80"/>
        <v>3.1540833775908146</v>
      </c>
      <c r="G833" s="9">
        <f t="shared" si="76"/>
        <v>-4.4619247145131471</v>
      </c>
      <c r="H833">
        <f t="shared" si="77"/>
        <v>3.4619247145131471</v>
      </c>
      <c r="S833" s="2"/>
      <c r="T833" s="1"/>
    </row>
    <row r="834" spans="1:20" x14ac:dyDescent="0.25">
      <c r="A834" s="2">
        <v>83.283450450450502</v>
      </c>
      <c r="B834" s="1">
        <v>8.1888777008888303E-3</v>
      </c>
      <c r="C834">
        <f t="shared" si="75"/>
        <v>1.9206213095913869</v>
      </c>
      <c r="D834">
        <f t="shared" si="78"/>
        <v>-8.4754011630715609E-2</v>
      </c>
      <c r="E834">
        <f t="shared" si="79"/>
        <v>3.7713410080300394E-2</v>
      </c>
      <c r="F834">
        <f t="shared" si="80"/>
        <v>3.1409029197402183</v>
      </c>
      <c r="G834" s="9">
        <f t="shared" si="76"/>
        <v>-4.4672947105367866</v>
      </c>
      <c r="H834">
        <f t="shared" si="77"/>
        <v>3.4672947105367866</v>
      </c>
      <c r="S834" s="2"/>
      <c r="T834" s="1"/>
    </row>
    <row r="835" spans="1:20" x14ac:dyDescent="0.25">
      <c r="A835" s="2">
        <v>83.383549549549599</v>
      </c>
      <c r="B835" s="1">
        <v>8.1448616433274796E-3</v>
      </c>
      <c r="C835">
        <f t="shared" ref="C835:C898" si="81">LOG(0.5*A835+SQRT(0.25*A835^2+1))</f>
        <v>1.9211428282721126</v>
      </c>
      <c r="D835">
        <f t="shared" si="78"/>
        <v>-8.4399771644041666E-2</v>
      </c>
      <c r="E835">
        <f t="shared" si="79"/>
        <v>3.7510672803051079E-2</v>
      </c>
      <c r="F835">
        <f t="shared" si="80"/>
        <v>3.1277730443101524</v>
      </c>
      <c r="G835" s="9">
        <f t="shared" si="76"/>
        <v>-4.4726647544714302</v>
      </c>
      <c r="H835">
        <f t="shared" si="77"/>
        <v>3.4726647544714302</v>
      </c>
      <c r="S835" s="2"/>
      <c r="T835" s="1"/>
    </row>
    <row r="836" spans="1:20" x14ac:dyDescent="0.25">
      <c r="A836" s="2">
        <v>83.483648648648696</v>
      </c>
      <c r="B836" s="1">
        <v>8.1010821765902293E-3</v>
      </c>
      <c r="C836">
        <f t="shared" si="81"/>
        <v>1.9216637216224515</v>
      </c>
      <c r="D836">
        <f t="shared" si="78"/>
        <v>-8.4046891189468093E-2</v>
      </c>
      <c r="E836">
        <f t="shared" si="79"/>
        <v>3.7309025641672537E-2</v>
      </c>
      <c r="F836">
        <f t="shared" si="80"/>
        <v>3.1146935880928153</v>
      </c>
      <c r="G836" s="9">
        <f t="shared" ref="G836:G899" si="82">((E836-E835)/E835)/((A836-A835)/A835)</f>
        <v>-4.4780348458573318</v>
      </c>
      <c r="H836">
        <f t="shared" ref="H836:H899" si="83">ABS(-1-G836)</f>
        <v>3.4780348458573318</v>
      </c>
      <c r="S836" s="2"/>
      <c r="T836" s="1"/>
    </row>
    <row r="837" spans="1:20" x14ac:dyDescent="0.25">
      <c r="A837" s="2">
        <v>83.583747747747793</v>
      </c>
      <c r="B837" s="1">
        <v>8.0575380289770494E-3</v>
      </c>
      <c r="C837">
        <f t="shared" si="81"/>
        <v>1.9221839911397911</v>
      </c>
      <c r="D837">
        <f t="shared" si="78"/>
        <v>-8.369536588620502E-2</v>
      </c>
      <c r="E837">
        <f t="shared" si="79"/>
        <v>3.7108462730549595E-2</v>
      </c>
      <c r="F837">
        <f t="shared" si="80"/>
        <v>3.1016643881769577</v>
      </c>
      <c r="G837" s="9">
        <f t="shared" si="82"/>
        <v>-4.4834049842679633</v>
      </c>
      <c r="H837">
        <f t="shared" si="83"/>
        <v>3.4834049842679633</v>
      </c>
      <c r="S837" s="2"/>
      <c r="T837" s="1"/>
    </row>
    <row r="838" spans="1:20" x14ac:dyDescent="0.25">
      <c r="A838" s="2">
        <v>83.683846846846805</v>
      </c>
      <c r="B838" s="1">
        <v>8.0142279356235496E-3</v>
      </c>
      <c r="C838">
        <f t="shared" si="81"/>
        <v>1.9227036383161487</v>
      </c>
      <c r="D838">
        <f t="shared" ref="D838:D901" si="84">(B838-B837)/(C838-C837)</f>
        <v>-8.3345191360569615E-2</v>
      </c>
      <c r="E838">
        <f t="shared" ref="E838:E901" si="85">(1/10^B838)*(10^(2*B838)-1)</f>
        <v>3.6908978235694057E-2</v>
      </c>
      <c r="F838">
        <f t="shared" ref="F838:F901" si="86">A838*E838</f>
        <v>3.0886852819494233</v>
      </c>
      <c r="G838" s="9">
        <f t="shared" si="82"/>
        <v>-4.4887751692667619</v>
      </c>
      <c r="H838">
        <f t="shared" si="83"/>
        <v>3.4887751692667619</v>
      </c>
      <c r="S838" s="2"/>
      <c r="T838" s="1"/>
    </row>
    <row r="839" spans="1:20" x14ac:dyDescent="0.25">
      <c r="A839" s="2">
        <v>83.783945945946002</v>
      </c>
      <c r="B839" s="1">
        <v>7.9711506384640505E-3</v>
      </c>
      <c r="C839">
        <f t="shared" si="81"/>
        <v>1.9232226646381985</v>
      </c>
      <c r="D839">
        <f t="shared" si="84"/>
        <v>-8.2996363246804941E-2</v>
      </c>
      <c r="E839">
        <f t="shared" si="85"/>
        <v>3.6710566354572143E-2</v>
      </c>
      <c r="F839">
        <f t="shared" si="86"/>
        <v>3.0757561070965362</v>
      </c>
      <c r="G839" s="9">
        <f t="shared" si="82"/>
        <v>-4.4941454004234185</v>
      </c>
      <c r="H839">
        <f t="shared" si="83"/>
        <v>3.4941454004234185</v>
      </c>
      <c r="S839" s="2"/>
      <c r="T839" s="1"/>
    </row>
    <row r="840" spans="1:20" x14ac:dyDescent="0.25">
      <c r="A840" s="2">
        <v>83.884045045045099</v>
      </c>
      <c r="B840" s="1">
        <v>7.9283048861952393E-3</v>
      </c>
      <c r="C840">
        <f t="shared" si="81"/>
        <v>1.9237410715872922</v>
      </c>
      <c r="D840">
        <f t="shared" si="84"/>
        <v>-8.2648877187525477E-2</v>
      </c>
      <c r="E840">
        <f t="shared" si="85"/>
        <v>3.6513221315935582E-2</v>
      </c>
      <c r="F840">
        <f t="shared" si="86"/>
        <v>3.0628767016056413</v>
      </c>
      <c r="G840" s="9">
        <f t="shared" si="82"/>
        <v>-4.4995156773135241</v>
      </c>
      <c r="H840">
        <f t="shared" si="83"/>
        <v>3.4995156773135241</v>
      </c>
      <c r="S840" s="2"/>
      <c r="T840" s="1"/>
    </row>
    <row r="841" spans="1:20" x14ac:dyDescent="0.25">
      <c r="A841" s="2">
        <v>83.984144144144196</v>
      </c>
      <c r="B841" s="1">
        <v>7.8856894342393402E-3</v>
      </c>
      <c r="C841">
        <f t="shared" si="81"/>
        <v>1.9242588606394901</v>
      </c>
      <c r="D841">
        <f t="shared" si="84"/>
        <v>-8.230272883330704E-2</v>
      </c>
      <c r="E841">
        <f t="shared" si="85"/>
        <v>3.6316937379648966E-2</v>
      </c>
      <c r="F841">
        <f t="shared" si="86"/>
        <v>3.0500469037662969</v>
      </c>
      <c r="G841" s="9">
        <f t="shared" si="82"/>
        <v>-4.504885999541548</v>
      </c>
      <c r="H841">
        <f t="shared" si="83"/>
        <v>3.504885999541548</v>
      </c>
      <c r="S841" s="2"/>
      <c r="T841" s="1"/>
    </row>
    <row r="842" spans="1:20" x14ac:dyDescent="0.25">
      <c r="A842" s="2">
        <v>84.084243243243293</v>
      </c>
      <c r="B842" s="1">
        <v>7.8433030447087795E-3</v>
      </c>
      <c r="C842">
        <f t="shared" si="81"/>
        <v>1.924776033265583</v>
      </c>
      <c r="D842">
        <f t="shared" si="84"/>
        <v>-8.1957913841616575E-2</v>
      </c>
      <c r="E842">
        <f t="shared" si="85"/>
        <v>3.6121708836524859E-2</v>
      </c>
      <c r="F842">
        <f t="shared" si="86"/>
        <v>3.0372665521719671</v>
      </c>
      <c r="G842" s="9">
        <f t="shared" si="82"/>
        <v>-4.5102563666496494</v>
      </c>
      <c r="H842">
        <f t="shared" si="83"/>
        <v>3.5102563666496494</v>
      </c>
      <c r="S842" s="2"/>
      <c r="T842" s="1"/>
    </row>
    <row r="843" spans="1:20" x14ac:dyDescent="0.25">
      <c r="A843" s="2">
        <v>84.184342342342305</v>
      </c>
      <c r="B843" s="1">
        <v>7.8011444863694997E-3</v>
      </c>
      <c r="C843">
        <f t="shared" si="81"/>
        <v>1.9252925909311176</v>
      </c>
      <c r="D843">
        <f t="shared" si="84"/>
        <v>-8.1614427879312723E-2</v>
      </c>
      <c r="E843">
        <f t="shared" si="85"/>
        <v>3.5927530008153213E-2</v>
      </c>
      <c r="F843">
        <f t="shared" si="86"/>
        <v>3.0245354857211462</v>
      </c>
      <c r="G843" s="9">
        <f t="shared" si="82"/>
        <v>-4.5156267782460455</v>
      </c>
      <c r="H843">
        <f t="shared" si="83"/>
        <v>3.5156267782460455</v>
      </c>
      <c r="S843" s="2"/>
      <c r="T843" s="1"/>
    </row>
    <row r="844" spans="1:20" x14ac:dyDescent="0.25">
      <c r="A844" s="2">
        <v>84.284441441441402</v>
      </c>
      <c r="B844" s="1">
        <v>7.7592125346052998E-3</v>
      </c>
      <c r="C844">
        <f t="shared" si="81"/>
        <v>1.9258085350964229</v>
      </c>
      <c r="D844">
        <f t="shared" si="84"/>
        <v>-8.1272266620916536E-2</v>
      </c>
      <c r="E844">
        <f t="shared" si="85"/>
        <v>3.5734395246734385E-2</v>
      </c>
      <c r="F844">
        <f t="shared" si="86"/>
        <v>3.0118535436187064</v>
      </c>
      <c r="G844" s="9">
        <f t="shared" si="82"/>
        <v>-4.5209972339300277</v>
      </c>
      <c r="H844">
        <f t="shared" si="83"/>
        <v>3.5209972339300277</v>
      </c>
      <c r="S844" s="2"/>
      <c r="T844" s="1"/>
    </row>
    <row r="845" spans="1:20" x14ac:dyDescent="0.25">
      <c r="A845" s="2">
        <v>84.384540540540499</v>
      </c>
      <c r="B845" s="1">
        <v>7.7175059713827897E-3</v>
      </c>
      <c r="C845">
        <f t="shared" si="81"/>
        <v>1.926323867216633</v>
      </c>
      <c r="D845">
        <f t="shared" si="84"/>
        <v>-8.0931425748332994E-2</v>
      </c>
      <c r="E845">
        <f t="shared" si="85"/>
        <v>3.5542298934915749E-2</v>
      </c>
      <c r="F845">
        <f t="shared" si="86"/>
        <v>2.9992205653774073</v>
      </c>
      <c r="G845" s="9">
        <f t="shared" si="82"/>
        <v>-4.5263677332673442</v>
      </c>
      <c r="H845">
        <f t="shared" si="83"/>
        <v>3.5263677332673442</v>
      </c>
      <c r="S845" s="2"/>
      <c r="T845" s="1"/>
    </row>
    <row r="846" spans="1:20" x14ac:dyDescent="0.25">
      <c r="A846" s="2">
        <v>84.484639639639695</v>
      </c>
      <c r="B846" s="1">
        <v>7.6760235852153602E-3</v>
      </c>
      <c r="C846">
        <f t="shared" si="81"/>
        <v>1.9268385887417128</v>
      </c>
      <c r="D846">
        <f t="shared" si="84"/>
        <v>-8.0591900952651035E-2</v>
      </c>
      <c r="E846">
        <f t="shared" si="85"/>
        <v>3.5351235485623689E-2</v>
      </c>
      <c r="F846">
        <f t="shared" si="86"/>
        <v>2.9866363908189606</v>
      </c>
      <c r="G846" s="9">
        <f t="shared" si="82"/>
        <v>-4.5317382758763136</v>
      </c>
      <c r="H846">
        <f t="shared" si="83"/>
        <v>3.5317382758763136</v>
      </c>
      <c r="S846" s="2"/>
      <c r="T846" s="1"/>
    </row>
    <row r="847" spans="1:20" x14ac:dyDescent="0.25">
      <c r="A847" s="2">
        <v>84.584738738738807</v>
      </c>
      <c r="B847" s="1">
        <v>7.6347641711283897E-3</v>
      </c>
      <c r="C847">
        <f t="shared" si="81"/>
        <v>1.9273527011164813</v>
      </c>
      <c r="D847">
        <f t="shared" si="84"/>
        <v>-8.0253687932621456E-2</v>
      </c>
      <c r="E847">
        <f t="shared" si="85"/>
        <v>3.516119934190097E-2</v>
      </c>
      <c r="F847">
        <f t="shared" si="86"/>
        <v>2.9741008600754082</v>
      </c>
      <c r="G847" s="9">
        <f t="shared" si="82"/>
        <v>-4.537108861364767</v>
      </c>
      <c r="H847">
        <f t="shared" si="83"/>
        <v>3.537108861364767</v>
      </c>
      <c r="S847" s="2"/>
      <c r="T847" s="1"/>
    </row>
    <row r="848" spans="1:20" x14ac:dyDescent="0.25">
      <c r="A848" s="2">
        <v>84.684837837837804</v>
      </c>
      <c r="B848" s="1">
        <v>7.5937265306240103E-3</v>
      </c>
      <c r="C848">
        <f t="shared" si="81"/>
        <v>1.9278662057806377</v>
      </c>
      <c r="D848">
        <f t="shared" si="84"/>
        <v>-7.9916782395332703E-2</v>
      </c>
      <c r="E848">
        <f t="shared" si="85"/>
        <v>3.4972184976743467E-2</v>
      </c>
      <c r="F848">
        <f t="shared" si="86"/>
        <v>2.9616138135903878</v>
      </c>
      <c r="G848" s="9">
        <f t="shared" si="82"/>
        <v>-4.5424794893247054</v>
      </c>
      <c r="H848">
        <f t="shared" si="83"/>
        <v>3.5424794893247054</v>
      </c>
      <c r="S848" s="2"/>
      <c r="T848" s="1"/>
    </row>
    <row r="849" spans="1:20" x14ac:dyDescent="0.25">
      <c r="A849" s="2">
        <v>84.784936936936901</v>
      </c>
      <c r="B849" s="1">
        <v>7.55290947164653E-3</v>
      </c>
      <c r="C849">
        <f t="shared" si="81"/>
        <v>1.928379104168785</v>
      </c>
      <c r="D849">
        <f t="shared" si="84"/>
        <v>-7.9581180055804557E-2</v>
      </c>
      <c r="E849">
        <f t="shared" si="85"/>
        <v>3.4784186892936976E-2</v>
      </c>
      <c r="F849">
        <f t="shared" si="86"/>
        <v>2.9491750921202886</v>
      </c>
      <c r="G849" s="9">
        <f t="shared" si="82"/>
        <v>-4.5478501593680916</v>
      </c>
      <c r="H849">
        <f t="shared" si="83"/>
        <v>3.5478501593680916</v>
      </c>
      <c r="S849" s="2"/>
      <c r="T849" s="1"/>
    </row>
    <row r="850" spans="1:20" x14ac:dyDescent="0.25">
      <c r="A850" s="2">
        <v>84.885036036035999</v>
      </c>
      <c r="B850" s="1">
        <v>7.5123118085475803E-3</v>
      </c>
      <c r="C850">
        <f t="shared" si="81"/>
        <v>1.9288913977104529</v>
      </c>
      <c r="D850">
        <f t="shared" si="84"/>
        <v>-7.9246876637896924E-2</v>
      </c>
      <c r="E850">
        <f t="shared" si="85"/>
        <v>3.4597199622897333E-2</v>
      </c>
      <c r="F850">
        <f t="shared" si="86"/>
        <v>2.9367845367355714</v>
      </c>
      <c r="G850" s="9">
        <f t="shared" si="82"/>
        <v>-4.5532208710978423</v>
      </c>
      <c r="H850">
        <f t="shared" si="83"/>
        <v>3.5532208710978423</v>
      </c>
      <c r="S850" s="2"/>
      <c r="T850" s="1"/>
    </row>
    <row r="851" spans="1:20" x14ac:dyDescent="0.25">
      <c r="A851" s="2">
        <v>84.985135135135096</v>
      </c>
      <c r="B851" s="1">
        <v>7.4719323620517997E-3</v>
      </c>
      <c r="C851">
        <f t="shared" si="81"/>
        <v>1.9294030878301229</v>
      </c>
      <c r="D851">
        <f t="shared" si="84"/>
        <v>-7.8913867873434268E-2</v>
      </c>
      <c r="E851">
        <f t="shared" si="85"/>
        <v>3.441121772850797E-2</v>
      </c>
      <c r="F851">
        <f t="shared" si="86"/>
        <v>2.9244419888218065</v>
      </c>
      <c r="G851" s="9">
        <f t="shared" si="82"/>
        <v>-4.5585916241471747</v>
      </c>
      <c r="H851">
        <f t="shared" si="83"/>
        <v>3.5585916241471747</v>
      </c>
      <c r="S851" s="2"/>
      <c r="T851" s="1"/>
    </row>
    <row r="852" spans="1:20" x14ac:dyDescent="0.25">
      <c r="A852" s="2">
        <v>85.085234234234207</v>
      </c>
      <c r="B852" s="1">
        <v>7.4317699592225499E-3</v>
      </c>
      <c r="C852">
        <f t="shared" si="81"/>
        <v>1.9299141759472513</v>
      </c>
      <c r="D852">
        <f t="shared" si="84"/>
        <v>-7.8582149502722673E-2</v>
      </c>
      <c r="E852">
        <f t="shared" si="85"/>
        <v>3.4226235800961291E-2</v>
      </c>
      <c r="F852">
        <f t="shared" si="86"/>
        <v>2.9121472900809242</v>
      </c>
      <c r="G852" s="9">
        <f t="shared" si="82"/>
        <v>-4.5639624181314016</v>
      </c>
      <c r="H852">
        <f t="shared" si="83"/>
        <v>3.5639624181314016</v>
      </c>
      <c r="S852" s="2"/>
      <c r="T852" s="1"/>
    </row>
    <row r="853" spans="1:20" x14ac:dyDescent="0.25">
      <c r="A853" s="2">
        <v>85.185333333333304</v>
      </c>
      <c r="B853" s="1">
        <v>7.3918234334279303E-3</v>
      </c>
      <c r="C853">
        <f t="shared" si="81"/>
        <v>1.9304246634762932</v>
      </c>
      <c r="D853">
        <f t="shared" si="84"/>
        <v>-7.8251717274267663E-2</v>
      </c>
      <c r="E853">
        <f t="shared" si="85"/>
        <v>3.4042248460600701E-2</v>
      </c>
      <c r="F853">
        <f t="shared" si="86"/>
        <v>2.8999002825324234</v>
      </c>
      <c r="G853" s="9">
        <f t="shared" si="82"/>
        <v>-4.5693332526512673</v>
      </c>
      <c r="H853">
        <f t="shared" si="83"/>
        <v>3.5693332526512673</v>
      </c>
      <c r="S853" s="2"/>
      <c r="T853" s="1"/>
    </row>
    <row r="854" spans="1:20" x14ac:dyDescent="0.25">
      <c r="A854" s="2">
        <v>85.285432432432401</v>
      </c>
      <c r="B854" s="1">
        <v>7.35209162430668E-3</v>
      </c>
      <c r="C854">
        <f t="shared" si="81"/>
        <v>1.9309345518267256</v>
      </c>
      <c r="D854">
        <f t="shared" si="84"/>
        <v>-7.7922566945401159E-2</v>
      </c>
      <c r="E854">
        <f t="shared" si="85"/>
        <v>3.385925035676049E-2</v>
      </c>
      <c r="F854">
        <f t="shared" si="86"/>
        <v>2.8877008085143094</v>
      </c>
      <c r="G854" s="9">
        <f t="shared" si="82"/>
        <v>-4.5747041273610867</v>
      </c>
      <c r="H854">
        <f t="shared" si="83"/>
        <v>3.5747041273610867</v>
      </c>
      <c r="S854" s="2"/>
      <c r="T854" s="1"/>
    </row>
    <row r="855" spans="1:20" x14ac:dyDescent="0.25">
      <c r="A855" s="2">
        <v>85.385531531531498</v>
      </c>
      <c r="B855" s="1">
        <v>7.3125733777347499E-3</v>
      </c>
      <c r="C855">
        <f t="shared" si="81"/>
        <v>1.9314438424030713</v>
      </c>
      <c r="D855">
        <f t="shared" si="84"/>
        <v>-7.7594694281368642E-2</v>
      </c>
      <c r="E855">
        <f t="shared" si="85"/>
        <v>3.3677236167610869E-2</v>
      </c>
      <c r="F855">
        <f t="shared" si="86"/>
        <v>2.8755487106843707</v>
      </c>
      <c r="G855" s="9">
        <f t="shared" si="82"/>
        <v>-4.5800750418695966</v>
      </c>
      <c r="H855">
        <f t="shared" si="83"/>
        <v>3.5800750418695966</v>
      </c>
      <c r="S855" s="2"/>
      <c r="T855" s="1"/>
    </row>
    <row r="856" spans="1:20" x14ac:dyDescent="0.25">
      <c r="A856" s="2">
        <v>85.485630630630595</v>
      </c>
      <c r="B856" s="1">
        <v>7.2732675457914103E-3</v>
      </c>
      <c r="C856">
        <f t="shared" si="81"/>
        <v>1.9319525366049219</v>
      </c>
      <c r="D856">
        <f t="shared" si="84"/>
        <v>-7.7268095056608629E-2</v>
      </c>
      <c r="E856">
        <f t="shared" si="85"/>
        <v>3.3496200600000463E-2</v>
      </c>
      <c r="F856">
        <f t="shared" si="86"/>
        <v>2.8634438320211464</v>
      </c>
      <c r="G856" s="9">
        <f t="shared" si="82"/>
        <v>-4.5854459958208835</v>
      </c>
      <c r="H856">
        <f t="shared" si="83"/>
        <v>3.5854459958208835</v>
      </c>
      <c r="S856" s="2"/>
      <c r="T856" s="1"/>
    </row>
    <row r="857" spans="1:20" x14ac:dyDescent="0.25">
      <c r="A857" s="2">
        <v>85.585729729729707</v>
      </c>
      <c r="B857" s="1">
        <v>7.2341729867262698E-3</v>
      </c>
      <c r="C857">
        <f t="shared" si="81"/>
        <v>1.9324606358269605</v>
      </c>
      <c r="D857">
        <f t="shared" si="84"/>
        <v>-7.6942765053427356E-2</v>
      </c>
      <c r="E857">
        <f t="shared" si="85"/>
        <v>3.331613838930144E-2</v>
      </c>
      <c r="F857">
        <f t="shared" si="86"/>
        <v>2.8513860158250255</v>
      </c>
      <c r="G857" s="9">
        <f t="shared" si="82"/>
        <v>-4.5908169888502961</v>
      </c>
      <c r="H857">
        <f t="shared" si="83"/>
        <v>3.5908169888502961</v>
      </c>
      <c r="S857" s="2"/>
      <c r="T857" s="1"/>
    </row>
    <row r="858" spans="1:20" x14ac:dyDescent="0.25">
      <c r="A858" s="2">
        <v>85.685828828828804</v>
      </c>
      <c r="B858" s="1">
        <v>7.1952885649260497E-3</v>
      </c>
      <c r="C858">
        <f t="shared" si="81"/>
        <v>1.9329681414589843</v>
      </c>
      <c r="D858">
        <f t="shared" si="84"/>
        <v>-7.6618700062807132E-2</v>
      </c>
      <c r="E858">
        <f t="shared" si="85"/>
        <v>3.3137044299255701E-2</v>
      </c>
      <c r="F858">
        <f t="shared" si="86"/>
        <v>2.8393751057193413</v>
      </c>
      <c r="G858" s="9">
        <f t="shared" si="82"/>
        <v>-4.5961880205820629</v>
      </c>
      <c r="H858">
        <f t="shared" si="83"/>
        <v>3.5961880205820629</v>
      </c>
      <c r="S858" s="2"/>
      <c r="T858" s="1"/>
    </row>
    <row r="859" spans="1:20" x14ac:dyDescent="0.25">
      <c r="A859" s="2">
        <v>85.785927927927901</v>
      </c>
      <c r="B859" s="1">
        <v>7.1566131508812702E-3</v>
      </c>
      <c r="C859">
        <f t="shared" si="81"/>
        <v>1.9334750548859292</v>
      </c>
      <c r="D859">
        <f t="shared" si="84"/>
        <v>-7.6295895884774076E-2</v>
      </c>
      <c r="E859">
        <f t="shared" si="85"/>
        <v>3.2958913121819519E-2</v>
      </c>
      <c r="F859">
        <f t="shared" si="86"/>
        <v>2.8274109456512466</v>
      </c>
      <c r="G859" s="9">
        <f t="shared" si="82"/>
        <v>-4.6015590906838266</v>
      </c>
      <c r="H859">
        <f t="shared" si="83"/>
        <v>3.6015590906838266</v>
      </c>
      <c r="S859" s="2"/>
      <c r="T859" s="1"/>
    </row>
    <row r="860" spans="1:20" x14ac:dyDescent="0.25">
      <c r="A860" s="2">
        <v>85.886027027026998</v>
      </c>
      <c r="B860" s="1">
        <v>7.11814562115381E-3</v>
      </c>
      <c r="C860">
        <f t="shared" si="81"/>
        <v>1.9339813774878898</v>
      </c>
      <c r="D860">
        <f t="shared" si="84"/>
        <v>-7.5974348327538951E-2</v>
      </c>
      <c r="E860">
        <f t="shared" si="85"/>
        <v>3.2781739677012575E-2</v>
      </c>
      <c r="F860">
        <f t="shared" si="86"/>
        <v>2.8154933798928652</v>
      </c>
      <c r="G860" s="9">
        <f t="shared" si="82"/>
        <v>-4.6069301987827513</v>
      </c>
      <c r="H860">
        <f t="shared" si="83"/>
        <v>3.6069301987827513</v>
      </c>
      <c r="S860" s="2"/>
      <c r="T860" s="1"/>
    </row>
    <row r="861" spans="1:20" x14ac:dyDescent="0.25">
      <c r="A861" s="2">
        <v>85.986126126126095</v>
      </c>
      <c r="B861" s="1">
        <v>7.0798848583441898E-3</v>
      </c>
      <c r="C861">
        <f t="shared" si="81"/>
        <v>1.9344871106401442</v>
      </c>
      <c r="D861">
        <f t="shared" si="84"/>
        <v>-7.5654053207828476E-2</v>
      </c>
      <c r="E861">
        <f t="shared" si="85"/>
        <v>3.2605518812765133E-2</v>
      </c>
      <c r="F861">
        <f t="shared" si="86"/>
        <v>2.8036222530421999</v>
      </c>
      <c r="G861" s="9">
        <f t="shared" si="82"/>
        <v>-4.612301344530894</v>
      </c>
      <c r="H861">
        <f t="shared" si="83"/>
        <v>3.612301344530894</v>
      </c>
      <c r="S861" s="2"/>
      <c r="T861" s="1"/>
    </row>
    <row r="862" spans="1:20" x14ac:dyDescent="0.25">
      <c r="A862" s="2">
        <v>86.086225225225206</v>
      </c>
      <c r="B862" s="1">
        <v>7.0418297510590399E-3</v>
      </c>
      <c r="C862">
        <f t="shared" si="81"/>
        <v>1.9349922557131753</v>
      </c>
      <c r="D862">
        <f t="shared" si="84"/>
        <v>-7.5335006351344477E-2</v>
      </c>
      <c r="E862">
        <f t="shared" si="85"/>
        <v>3.2430245404767036E-2</v>
      </c>
      <c r="F862">
        <f t="shared" si="86"/>
        <v>2.7917974100240999</v>
      </c>
      <c r="G862" s="9">
        <f t="shared" si="82"/>
        <v>-4.6176725275801402</v>
      </c>
      <c r="H862">
        <f t="shared" si="83"/>
        <v>3.6176725275801402</v>
      </c>
      <c r="S862" s="2"/>
      <c r="T862" s="1"/>
    </row>
    <row r="863" spans="1:20" x14ac:dyDescent="0.25">
      <c r="A863" s="2">
        <v>86.186324324324303</v>
      </c>
      <c r="B863" s="1">
        <v>7.0039791938787902E-3</v>
      </c>
      <c r="C863">
        <f t="shared" si="81"/>
        <v>1.9354968140726927</v>
      </c>
      <c r="D863">
        <f t="shared" si="84"/>
        <v>-7.5017203592577228E-2</v>
      </c>
      <c r="E863">
        <f t="shared" si="85"/>
        <v>3.2255914356317673E-2</v>
      </c>
      <c r="F863">
        <f t="shared" si="86"/>
        <v>2.7800186960912234</v>
      </c>
      <c r="G863" s="9">
        <f t="shared" si="82"/>
        <v>-4.6230437475815789</v>
      </c>
      <c r="H863">
        <f t="shared" si="83"/>
        <v>3.6230437475815789</v>
      </c>
      <c r="S863" s="2"/>
      <c r="T863" s="1"/>
    </row>
    <row r="864" spans="1:20" x14ac:dyDescent="0.25">
      <c r="A864" s="2">
        <v>86.2864234234234</v>
      </c>
      <c r="B864" s="1">
        <v>6.9663320873256896E-3</v>
      </c>
      <c r="C864">
        <f t="shared" si="81"/>
        <v>1.9360007870796561</v>
      </c>
      <c r="D864">
        <f t="shared" si="84"/>
        <v>-7.4700640774273075E-2</v>
      </c>
      <c r="E864">
        <f t="shared" si="85"/>
        <v>3.208252059817579E-2</v>
      </c>
      <c r="F864">
        <f t="shared" si="86"/>
        <v>2.7682859568248994</v>
      </c>
      <c r="G864" s="9">
        <f t="shared" si="82"/>
        <v>-4.6284150042049532</v>
      </c>
      <c r="H864">
        <f t="shared" si="83"/>
        <v>3.6284150042049532</v>
      </c>
      <c r="S864" s="2"/>
      <c r="T864" s="1"/>
    </row>
    <row r="865" spans="1:20" x14ac:dyDescent="0.25">
      <c r="A865" s="2">
        <v>86.386522522522498</v>
      </c>
      <c r="B865" s="1">
        <v>6.9288873378316697E-3</v>
      </c>
      <c r="C865">
        <f t="shared" si="81"/>
        <v>1.9365041760902961</v>
      </c>
      <c r="D865">
        <f t="shared" si="84"/>
        <v>-7.4385313748523321E-2</v>
      </c>
      <c r="E865">
        <f t="shared" si="85"/>
        <v>3.1910059088411769E-2</v>
      </c>
      <c r="F865">
        <f t="shared" si="86"/>
        <v>2.7565990381361067</v>
      </c>
      <c r="G865" s="9">
        <f t="shared" si="82"/>
        <v>-4.6337862971014196</v>
      </c>
      <c r="H865">
        <f t="shared" si="83"/>
        <v>3.6337862971014196</v>
      </c>
      <c r="S865" s="2"/>
      <c r="T865" s="1"/>
    </row>
    <row r="866" spans="1:20" x14ac:dyDescent="0.25">
      <c r="A866" s="2">
        <v>86.486621621621595</v>
      </c>
      <c r="B866" s="1">
        <v>6.8916438577068303E-3</v>
      </c>
      <c r="C866">
        <f t="shared" si="81"/>
        <v>1.9370069824561367</v>
      </c>
      <c r="D866">
        <f t="shared" si="84"/>
        <v>-7.4071218375644537E-2</v>
      </c>
      <c r="E866">
        <f t="shared" si="85"/>
        <v>3.1738524812259077E-2</v>
      </c>
      <c r="F866">
        <f t="shared" si="86"/>
        <v>2.7449577862662995</v>
      </c>
      <c r="G866" s="9">
        <f t="shared" si="82"/>
        <v>-4.639157625944069</v>
      </c>
      <c r="H866">
        <f t="shared" si="83"/>
        <v>3.639157625944069</v>
      </c>
      <c r="S866" s="2"/>
      <c r="T866" s="1"/>
    </row>
    <row r="867" spans="1:20" x14ac:dyDescent="0.25">
      <c r="A867" s="2">
        <v>86.586720720720706</v>
      </c>
      <c r="B867" s="1">
        <v>6.8546005651076401E-3</v>
      </c>
      <c r="C867">
        <f t="shared" si="81"/>
        <v>1.937509207524017</v>
      </c>
      <c r="D867">
        <f t="shared" si="84"/>
        <v>-7.3758350525060676E-2</v>
      </c>
      <c r="E867">
        <f t="shared" si="85"/>
        <v>3.1567912781967855E-2</v>
      </c>
      <c r="F867">
        <f t="shared" si="86"/>
        <v>2.73336204778832</v>
      </c>
      <c r="G867" s="9">
        <f t="shared" si="82"/>
        <v>-4.6445289903923515</v>
      </c>
      <c r="H867">
        <f t="shared" si="83"/>
        <v>3.6445289903923515</v>
      </c>
      <c r="S867" s="2"/>
      <c r="T867" s="1"/>
    </row>
    <row r="868" spans="1:20" x14ac:dyDescent="0.25">
      <c r="A868" s="2">
        <v>86.686819819819803</v>
      </c>
      <c r="B868" s="1">
        <v>6.8177563840056601E-3</v>
      </c>
      <c r="C868">
        <f t="shared" si="81"/>
        <v>1.9380108526361124</v>
      </c>
      <c r="D868">
        <f t="shared" si="84"/>
        <v>-7.3446706074900309E-2</v>
      </c>
      <c r="E868">
        <f t="shared" si="85"/>
        <v>3.1398218036658758E-2</v>
      </c>
      <c r="F868">
        <f t="shared" si="86"/>
        <v>2.7218116696072538</v>
      </c>
      <c r="G868" s="9">
        <f t="shared" si="82"/>
        <v>-4.649900390109984</v>
      </c>
      <c r="H868">
        <f t="shared" si="83"/>
        <v>3.649900390109984</v>
      </c>
      <c r="S868" s="2"/>
      <c r="T868" s="1"/>
    </row>
    <row r="869" spans="1:20" x14ac:dyDescent="0.25">
      <c r="A869" s="2">
        <v>86.7869189189189</v>
      </c>
      <c r="B869" s="1">
        <v>6.7811102441561596E-3</v>
      </c>
      <c r="C869">
        <f t="shared" si="81"/>
        <v>1.9385119191299569</v>
      </c>
      <c r="D869">
        <f t="shared" si="84"/>
        <v>-7.3136280912193721E-2</v>
      </c>
      <c r="E869">
        <f t="shared" si="85"/>
        <v>3.1229435642176433E-2</v>
      </c>
      <c r="F869">
        <f t="shared" si="86"/>
        <v>2.7103064989611623</v>
      </c>
      <c r="G869" s="9">
        <f t="shared" si="82"/>
        <v>-4.655271824790244</v>
      </c>
      <c r="H869">
        <f t="shared" si="83"/>
        <v>3.655271824790244</v>
      </c>
      <c r="S869" s="2"/>
      <c r="T869" s="1"/>
    </row>
    <row r="870" spans="1:20" x14ac:dyDescent="0.25">
      <c r="A870" s="2">
        <v>86.887018018017997</v>
      </c>
      <c r="B870" s="1">
        <v>6.7446610810670696E-3</v>
      </c>
      <c r="C870">
        <f t="shared" si="81"/>
        <v>1.9390124083384632</v>
      </c>
      <c r="D870">
        <f t="shared" si="84"/>
        <v>-7.2827070932998977E-2</v>
      </c>
      <c r="E870">
        <f t="shared" si="85"/>
        <v>3.1061560690946271E-2</v>
      </c>
      <c r="F870">
        <f t="shared" si="86"/>
        <v>2.698846383422008</v>
      </c>
      <c r="G870" s="9">
        <f t="shared" si="82"/>
        <v>-4.6606432940952072</v>
      </c>
      <c r="H870">
        <f t="shared" si="83"/>
        <v>3.6606432940952072</v>
      </c>
      <c r="S870" s="2"/>
      <c r="T870" s="1"/>
    </row>
    <row r="871" spans="1:20" x14ac:dyDescent="0.25">
      <c r="A871" s="2">
        <v>86.987117117117094</v>
      </c>
      <c r="B871" s="1">
        <v>6.7084078359681398E-3</v>
      </c>
      <c r="C871">
        <f t="shared" si="81"/>
        <v>1.9395123215899459</v>
      </c>
      <c r="D871">
        <f t="shared" si="84"/>
        <v>-7.2519072041812849E-2</v>
      </c>
      <c r="E871">
        <f t="shared" si="85"/>
        <v>3.089458830183037E-2</v>
      </c>
      <c r="F871">
        <f t="shared" si="86"/>
        <v>2.687431170896434</v>
      </c>
      <c r="G871" s="9">
        <f t="shared" si="82"/>
        <v>-4.666014797694868</v>
      </c>
      <c r="H871">
        <f t="shared" si="83"/>
        <v>3.666014797694868</v>
      </c>
      <c r="S871" s="2"/>
      <c r="T871" s="1"/>
    </row>
    <row r="872" spans="1:20" x14ac:dyDescent="0.25">
      <c r="A872" s="2">
        <v>87.087216216216206</v>
      </c>
      <c r="B872" s="1">
        <v>6.6723494557799998E-3</v>
      </c>
      <c r="C872">
        <f t="shared" si="81"/>
        <v>1.9400116602081403</v>
      </c>
      <c r="D872">
        <f t="shared" si="84"/>
        <v>-7.2212280152747624E-2</v>
      </c>
      <c r="E872">
        <f t="shared" si="85"/>
        <v>3.0728513619982894E-2</v>
      </c>
      <c r="F872">
        <f t="shared" si="86"/>
        <v>2.6760607096263946</v>
      </c>
      <c r="G872" s="9">
        <f t="shared" si="82"/>
        <v>-4.6713863353068774</v>
      </c>
      <c r="H872">
        <f t="shared" si="83"/>
        <v>3.6713863353068774</v>
      </c>
      <c r="S872" s="2"/>
      <c r="T872" s="1"/>
    </row>
    <row r="873" spans="1:20" x14ac:dyDescent="0.25">
      <c r="A873" s="2">
        <v>87.187315315315303</v>
      </c>
      <c r="B873" s="1">
        <v>6.6364848930838202E-3</v>
      </c>
      <c r="C873">
        <f t="shared" si="81"/>
        <v>1.9405104255122252</v>
      </c>
      <c r="D873">
        <f t="shared" si="84"/>
        <v>-7.1906691188118696E-2</v>
      </c>
      <c r="E873">
        <f t="shared" si="85"/>
        <v>3.0563331816710743E-2</v>
      </c>
      <c r="F873">
        <f t="shared" si="86"/>
        <v>2.664734848190168</v>
      </c>
      <c r="G873" s="9">
        <f t="shared" si="82"/>
        <v>-4.6767579065729752</v>
      </c>
      <c r="H873">
        <f t="shared" si="83"/>
        <v>3.6767579065729752</v>
      </c>
      <c r="S873" s="2"/>
      <c r="T873" s="1"/>
    </row>
    <row r="874" spans="1:20" x14ac:dyDescent="0.25">
      <c r="A874" s="2">
        <v>87.2874144144144</v>
      </c>
      <c r="B874" s="1">
        <v>6.60081310609074E-3</v>
      </c>
      <c r="C874">
        <f t="shared" si="81"/>
        <v>1.9410086188168432</v>
      </c>
      <c r="D874">
        <f t="shared" si="84"/>
        <v>-7.1602301079565694E-2</v>
      </c>
      <c r="E874">
        <f t="shared" si="85"/>
        <v>3.0399038089329516E-2</v>
      </c>
      <c r="F874">
        <f t="shared" si="86"/>
        <v>2.6534534355028736</v>
      </c>
      <c r="G874" s="9">
        <f t="shared" si="82"/>
        <v>-4.6821295112059689</v>
      </c>
      <c r="H874">
        <f t="shared" si="83"/>
        <v>3.6821295112059689</v>
      </c>
      <c r="S874" s="2"/>
      <c r="T874" s="1"/>
    </row>
    <row r="875" spans="1:20" x14ac:dyDescent="0.25">
      <c r="A875" s="2">
        <v>87.387513513513497</v>
      </c>
      <c r="B875" s="1">
        <v>6.5653330586115197E-3</v>
      </c>
      <c r="C875">
        <f t="shared" si="81"/>
        <v>1.9415062414321209</v>
      </c>
      <c r="D875">
        <f t="shared" si="84"/>
        <v>-7.1299105767966442E-2</v>
      </c>
      <c r="E875">
        <f t="shared" si="85"/>
        <v>3.0235627661023917E-2</v>
      </c>
      <c r="F875">
        <f t="shared" si="86"/>
        <v>2.64221632081729</v>
      </c>
      <c r="G875" s="9">
        <f t="shared" si="82"/>
        <v>-4.6875011488934684</v>
      </c>
      <c r="H875">
        <f t="shared" si="83"/>
        <v>3.6875011488934684</v>
      </c>
      <c r="S875" s="2"/>
      <c r="T875" s="1"/>
    </row>
    <row r="876" spans="1:20" x14ac:dyDescent="0.25">
      <c r="A876" s="2">
        <v>87.487612612612594</v>
      </c>
      <c r="B876" s="1">
        <v>6.5300437200265697E-3</v>
      </c>
      <c r="C876">
        <f t="shared" si="81"/>
        <v>1.9420032946636909</v>
      </c>
      <c r="D876">
        <f t="shared" si="84"/>
        <v>-7.0997101202790278E-2</v>
      </c>
      <c r="E876">
        <f t="shared" si="85"/>
        <v>3.0073095780707822E-2</v>
      </c>
      <c r="F876">
        <f t="shared" si="86"/>
        <v>2.6310233537245602</v>
      </c>
      <c r="G876" s="9">
        <f t="shared" si="82"/>
        <v>-4.6928728193258191</v>
      </c>
      <c r="H876">
        <f t="shared" si="83"/>
        <v>3.6928728193258191</v>
      </c>
      <c r="S876" s="2"/>
      <c r="T876" s="1"/>
    </row>
    <row r="877" spans="1:20" x14ac:dyDescent="0.25">
      <c r="A877" s="2">
        <v>87.587711711711705</v>
      </c>
      <c r="B877" s="1">
        <v>6.4949440652561398E-3</v>
      </c>
      <c r="C877">
        <f t="shared" si="81"/>
        <v>1.9424997798127113</v>
      </c>
      <c r="D877">
        <f t="shared" si="84"/>
        <v>-7.0696283342388172E-2</v>
      </c>
      <c r="E877">
        <f t="shared" si="85"/>
        <v>2.9911437722885115E-2</v>
      </c>
      <c r="F877">
        <f t="shared" si="86"/>
        <v>2.6198743841548797</v>
      </c>
      <c r="G877" s="9">
        <f t="shared" si="82"/>
        <v>-4.6982445221956652</v>
      </c>
      <c r="H877">
        <f t="shared" si="83"/>
        <v>3.6982445221956652</v>
      </c>
      <c r="S877" s="2"/>
      <c r="T877" s="1"/>
    </row>
    <row r="878" spans="1:20" x14ac:dyDescent="0.25">
      <c r="A878" s="2">
        <v>87.687810810810802</v>
      </c>
      <c r="B878" s="1">
        <v>6.4600330747301999E-3</v>
      </c>
      <c r="C878">
        <f t="shared" si="81"/>
        <v>1.9429956981758854</v>
      </c>
      <c r="D878">
        <f t="shared" si="84"/>
        <v>-7.0396648154940011E-2</v>
      </c>
      <c r="E878">
        <f t="shared" si="85"/>
        <v>2.9750648787511085E-2</v>
      </c>
      <c r="F878">
        <f t="shared" si="86"/>
        <v>2.60876926237815</v>
      </c>
      <c r="G878" s="9">
        <f t="shared" si="82"/>
        <v>-4.703616257207317</v>
      </c>
      <c r="H878">
        <f t="shared" si="83"/>
        <v>3.703616257207317</v>
      </c>
      <c r="S878" s="2"/>
      <c r="T878" s="1"/>
    </row>
    <row r="879" spans="1:20" x14ac:dyDescent="0.25">
      <c r="A879" s="2">
        <v>87.787909909909899</v>
      </c>
      <c r="B879" s="1">
        <v>6.4253097343591201E-3</v>
      </c>
      <c r="C879">
        <f t="shared" si="81"/>
        <v>1.9434910510454841</v>
      </c>
      <c r="D879">
        <f t="shared" si="84"/>
        <v>-7.0098191616824901E-2</v>
      </c>
      <c r="E879">
        <f t="shared" si="85"/>
        <v>2.9590724299855042E-2</v>
      </c>
      <c r="F879">
        <f t="shared" si="86"/>
        <v>2.5977078390046562</v>
      </c>
      <c r="G879" s="9">
        <f t="shared" si="82"/>
        <v>-4.7089880240566293</v>
      </c>
      <c r="H879">
        <f t="shared" si="83"/>
        <v>3.7089880240566293</v>
      </c>
      <c r="S879" s="2"/>
      <c r="T879" s="1"/>
    </row>
    <row r="880" spans="1:20" x14ac:dyDescent="0.25">
      <c r="A880" s="2">
        <v>87.888009009008996</v>
      </c>
      <c r="B880" s="1">
        <v>6.3907730355039997E-3</v>
      </c>
      <c r="C880">
        <f t="shared" si="81"/>
        <v>1.9439858397093643</v>
      </c>
      <c r="D880">
        <f t="shared" si="84"/>
        <v>-6.9800909714218484E-2</v>
      </c>
      <c r="E880">
        <f t="shared" si="85"/>
        <v>2.9431659610362579E-2</v>
      </c>
      <c r="F880">
        <f t="shared" si="86"/>
        <v>2.5866899649856325</v>
      </c>
      <c r="G880" s="9">
        <f t="shared" si="82"/>
        <v>-4.7143598224702954</v>
      </c>
      <c r="H880">
        <f t="shared" si="83"/>
        <v>3.7143598224702954</v>
      </c>
      <c r="S880" s="2"/>
      <c r="T880" s="1"/>
    </row>
    <row r="881" spans="1:20" x14ac:dyDescent="0.25">
      <c r="A881" s="2">
        <v>87.988108108108094</v>
      </c>
      <c r="B881" s="1">
        <v>6.3564219749476496E-3</v>
      </c>
      <c r="C881">
        <f t="shared" si="81"/>
        <v>1.9444800654509902</v>
      </c>
      <c r="D881">
        <f t="shared" si="84"/>
        <v>-6.9504798441592658E-2</v>
      </c>
      <c r="E881">
        <f t="shared" si="85"/>
        <v>2.9273450094521779E-2</v>
      </c>
      <c r="F881">
        <f t="shared" si="86"/>
        <v>2.5757154916140892</v>
      </c>
      <c r="G881" s="9">
        <f t="shared" si="82"/>
        <v>-4.7197316521078942</v>
      </c>
      <c r="H881">
        <f t="shared" si="83"/>
        <v>3.7197316521078942</v>
      </c>
      <c r="S881" s="2"/>
      <c r="T881" s="1"/>
    </row>
    <row r="882" spans="1:20" x14ac:dyDescent="0.25">
      <c r="A882" s="2">
        <v>88.088207207207205</v>
      </c>
      <c r="B882" s="1">
        <v>6.3222555548650902E-3</v>
      </c>
      <c r="C882">
        <f t="shared" si="81"/>
        <v>1.9449737295494518</v>
      </c>
      <c r="D882">
        <f t="shared" si="84"/>
        <v>-6.9209853803486238E-2</v>
      </c>
      <c r="E882">
        <f t="shared" si="85"/>
        <v>2.9116091152724489E-2</v>
      </c>
      <c r="F882">
        <f t="shared" si="86"/>
        <v>2.5647842705251271</v>
      </c>
      <c r="G882" s="9">
        <f t="shared" si="82"/>
        <v>-4.7251035127299339</v>
      </c>
      <c r="H882">
        <f t="shared" si="83"/>
        <v>3.7251035127299339</v>
      </c>
      <c r="S882" s="2"/>
      <c r="T882" s="1"/>
    </row>
    <row r="883" spans="1:20" x14ac:dyDescent="0.25">
      <c r="A883" s="2">
        <v>88.188306306306302</v>
      </c>
      <c r="B883" s="1">
        <v>6.2882727827948803E-3</v>
      </c>
      <c r="C883">
        <f t="shared" si="81"/>
        <v>1.945466833279486</v>
      </c>
      <c r="D883">
        <f t="shared" si="84"/>
        <v>-6.891607181282812E-2</v>
      </c>
      <c r="E883">
        <f t="shared" si="85"/>
        <v>2.8959578210134285E-2</v>
      </c>
      <c r="F883">
        <f t="shared" si="86"/>
        <v>2.5538961536967557</v>
      </c>
      <c r="G883" s="9">
        <f t="shared" si="82"/>
        <v>-4.7304754040250749</v>
      </c>
      <c r="H883">
        <f t="shared" si="83"/>
        <v>3.7304754040250749</v>
      </c>
      <c r="S883" s="2"/>
      <c r="T883" s="1"/>
    </row>
    <row r="884" spans="1:20" x14ac:dyDescent="0.25">
      <c r="A884" s="2">
        <v>88.288405405405399</v>
      </c>
      <c r="B884" s="1">
        <v>6.2544726716100901E-3</v>
      </c>
      <c r="C884">
        <f t="shared" si="81"/>
        <v>1.9459593779114959</v>
      </c>
      <c r="D884">
        <f t="shared" si="84"/>
        <v>-6.8623448492100683E-2</v>
      </c>
      <c r="E884">
        <f t="shared" si="85"/>
        <v>2.8803906716551832E-2</v>
      </c>
      <c r="F884">
        <f t="shared" si="86"/>
        <v>2.5430509934504077</v>
      </c>
      <c r="G884" s="9">
        <f t="shared" si="82"/>
        <v>-4.7358473257017746</v>
      </c>
      <c r="H884">
        <f t="shared" si="83"/>
        <v>3.7358473257017746</v>
      </c>
      <c r="S884" s="2"/>
      <c r="T884" s="1"/>
    </row>
    <row r="885" spans="1:20" x14ac:dyDescent="0.25">
      <c r="A885" s="2">
        <v>88.388504504504496</v>
      </c>
      <c r="B885" s="1">
        <v>6.2208542394897601E-3</v>
      </c>
      <c r="C885">
        <f t="shared" si="81"/>
        <v>1.9464513647115707</v>
      </c>
      <c r="D885">
        <f t="shared" si="84"/>
        <v>-6.8331979872671061E-2</v>
      </c>
      <c r="E885">
        <f t="shared" si="85"/>
        <v>2.8649072146281224E-2</v>
      </c>
      <c r="F885">
        <f t="shared" si="86"/>
        <v>2.5322486424514521</v>
      </c>
      <c r="G885" s="9">
        <f t="shared" si="82"/>
        <v>-4.7412192774887822</v>
      </c>
      <c r="H885">
        <f t="shared" si="83"/>
        <v>3.7412192774887822</v>
      </c>
      <c r="S885" s="2"/>
      <c r="T885" s="1"/>
    </row>
    <row r="886" spans="1:20" x14ac:dyDescent="0.25">
      <c r="A886" s="2">
        <v>88.488603603603593</v>
      </c>
      <c r="B886" s="1">
        <v>6.1874165098901798E-3</v>
      </c>
      <c r="C886">
        <f t="shared" si="81"/>
        <v>1.9469427949415041</v>
      </c>
      <c r="D886">
        <f t="shared" si="84"/>
        <v>-6.8041661995654354E-2</v>
      </c>
      <c r="E886">
        <f t="shared" si="85"/>
        <v>2.8495069997997457E-2</v>
      </c>
      <c r="F886">
        <f t="shared" si="86"/>
        <v>2.5214889537097345</v>
      </c>
      <c r="G886" s="9">
        <f t="shared" si="82"/>
        <v>-4.7465912591192687</v>
      </c>
      <c r="H886">
        <f t="shared" si="83"/>
        <v>3.7465912591192687</v>
      </c>
      <c r="S886" s="2"/>
      <c r="T886" s="1"/>
    </row>
    <row r="887" spans="1:20" x14ac:dyDescent="0.25">
      <c r="A887" s="2">
        <v>88.588702702702705</v>
      </c>
      <c r="B887" s="1">
        <v>6.1541585115169901E-3</v>
      </c>
      <c r="C887">
        <f t="shared" si="81"/>
        <v>1.9474336698588157</v>
      </c>
      <c r="D887">
        <f t="shared" si="84"/>
        <v>-6.7752490910181817E-2</v>
      </c>
      <c r="E887">
        <f t="shared" si="85"/>
        <v>2.8341895794616809E-2</v>
      </c>
      <c r="F887">
        <f t="shared" si="86"/>
        <v>2.5107717805802885</v>
      </c>
      <c r="G887" s="9">
        <f t="shared" si="82"/>
        <v>-4.7519632702634684</v>
      </c>
      <c r="H887">
        <f t="shared" si="83"/>
        <v>3.7519632702634684</v>
      </c>
      <c r="S887" s="2"/>
      <c r="T887" s="1"/>
    </row>
    <row r="888" spans="1:20" x14ac:dyDescent="0.25">
      <c r="A888" s="2">
        <v>88.688801801801802</v>
      </c>
      <c r="B888" s="1">
        <v>6.1210792782961801E-3</v>
      </c>
      <c r="C888">
        <f t="shared" si="81"/>
        <v>1.9479239907167685</v>
      </c>
      <c r="D888">
        <f t="shared" si="84"/>
        <v>-6.746446267639189E-2</v>
      </c>
      <c r="E888">
        <f t="shared" si="85"/>
        <v>2.8189545083161693E-2</v>
      </c>
      <c r="F888">
        <f t="shared" si="86"/>
        <v>2.500096976763484</v>
      </c>
      <c r="G888" s="9">
        <f t="shared" si="82"/>
        <v>-4.757335310724609</v>
      </c>
      <c r="H888">
        <f t="shared" si="83"/>
        <v>3.757335310724609</v>
      </c>
      <c r="S888" s="2"/>
      <c r="T888" s="1"/>
    </row>
    <row r="889" spans="1:20" x14ac:dyDescent="0.25">
      <c r="A889" s="2">
        <v>88.788900900900899</v>
      </c>
      <c r="B889" s="1">
        <v>6.0881778493468196E-3</v>
      </c>
      <c r="C889">
        <f t="shared" si="81"/>
        <v>1.9484137587643882</v>
      </c>
      <c r="D889">
        <f t="shared" si="84"/>
        <v>-6.7177573362051962E-2</v>
      </c>
      <c r="E889">
        <f t="shared" si="85"/>
        <v>2.8038013434634929E-2</v>
      </c>
      <c r="F889">
        <f t="shared" si="86"/>
        <v>2.4894643963059289</v>
      </c>
      <c r="G889" s="9">
        <f t="shared" si="82"/>
        <v>-4.7627073801633628</v>
      </c>
      <c r="H889">
        <f t="shared" si="83"/>
        <v>3.7627073801633628</v>
      </c>
      <c r="S889" s="2"/>
      <c r="T889" s="1"/>
    </row>
    <row r="890" spans="1:20" x14ac:dyDescent="0.25">
      <c r="A890" s="2">
        <v>88.888999999999996</v>
      </c>
      <c r="B890" s="1">
        <v>6.0554532689526298E-3</v>
      </c>
      <c r="C890">
        <f t="shared" si="81"/>
        <v>1.9489029752464837</v>
      </c>
      <c r="D890">
        <f t="shared" si="84"/>
        <v>-6.6891819045047249E-2</v>
      </c>
      <c r="E890">
        <f t="shared" si="85"/>
        <v>2.7887296443886704E-2</v>
      </c>
      <c r="F890">
        <f t="shared" si="86"/>
        <v>2.4788738936006451</v>
      </c>
      <c r="G890" s="9">
        <f t="shared" si="82"/>
        <v>-4.768079478353151</v>
      </c>
      <c r="H890">
        <f t="shared" si="83"/>
        <v>3.768079478353151</v>
      </c>
      <c r="S890" s="2"/>
      <c r="T890" s="1"/>
    </row>
    <row r="891" spans="1:20" x14ac:dyDescent="0.25">
      <c r="A891" s="2">
        <v>88.989099099099107</v>
      </c>
      <c r="B891" s="1">
        <v>6.0229045865346801E-3</v>
      </c>
      <c r="C891">
        <f t="shared" si="81"/>
        <v>1.9493916414036645</v>
      </c>
      <c r="D891">
        <f t="shared" si="84"/>
        <v>-6.6607195811817732E-2</v>
      </c>
      <c r="E891">
        <f t="shared" si="85"/>
        <v>2.7737389729488703E-2</v>
      </c>
      <c r="F891">
        <f t="shared" si="86"/>
        <v>2.4683253233878042</v>
      </c>
      <c r="G891" s="9">
        <f t="shared" si="82"/>
        <v>-4.7734516049741593</v>
      </c>
      <c r="H891">
        <f t="shared" si="83"/>
        <v>3.7734516049741593</v>
      </c>
      <c r="S891" s="2"/>
      <c r="T891" s="1"/>
    </row>
    <row r="892" spans="1:20" x14ac:dyDescent="0.25">
      <c r="A892" s="2">
        <v>89.089198198198204</v>
      </c>
      <c r="B892" s="1">
        <v>5.9905308566231196E-3</v>
      </c>
      <c r="C892">
        <f t="shared" si="81"/>
        <v>1.9498797584723606</v>
      </c>
      <c r="D892">
        <f t="shared" si="84"/>
        <v>-6.6323699759238075E-2</v>
      </c>
      <c r="E892">
        <f t="shared" si="85"/>
        <v>2.758828893360191E-2</v>
      </c>
      <c r="F892">
        <f t="shared" si="86"/>
        <v>2.4578185407548188</v>
      </c>
      <c r="G892" s="9">
        <f t="shared" si="82"/>
        <v>-4.7788237598394758</v>
      </c>
      <c r="H892">
        <f t="shared" si="83"/>
        <v>3.7788237598394758</v>
      </c>
      <c r="S892" s="2"/>
      <c r="T892" s="1"/>
    </row>
    <row r="893" spans="1:20" x14ac:dyDescent="0.25">
      <c r="A893" s="2">
        <v>89.189297297297301</v>
      </c>
      <c r="B893" s="1">
        <v>5.9583311388303898E-3</v>
      </c>
      <c r="C893">
        <f t="shared" si="81"/>
        <v>1.9503673276848406</v>
      </c>
      <c r="D893">
        <f t="shared" si="84"/>
        <v>-6.6041326992225619E-2</v>
      </c>
      <c r="E893">
        <f t="shared" si="85"/>
        <v>2.7439989721853825E-2</v>
      </c>
      <c r="F893">
        <f t="shared" si="86"/>
        <v>2.4473534011372031</v>
      </c>
      <c r="G893" s="9">
        <f t="shared" si="82"/>
        <v>-4.7841959426117624</v>
      </c>
      <c r="H893">
        <f t="shared" si="83"/>
        <v>3.7841959426117624</v>
      </c>
      <c r="S893" s="2"/>
      <c r="T893" s="1"/>
    </row>
    <row r="894" spans="1:20" x14ac:dyDescent="0.25">
      <c r="A894" s="2">
        <v>89.289396396396398</v>
      </c>
      <c r="B894" s="1">
        <v>5.9263044978234399E-3</v>
      </c>
      <c r="C894">
        <f t="shared" si="81"/>
        <v>1.9508543502692306</v>
      </c>
      <c r="D894">
        <f t="shared" si="84"/>
        <v>-6.5760073625868692E-2</v>
      </c>
      <c r="E894">
        <f t="shared" si="85"/>
        <v>2.7292487783208058E-2</v>
      </c>
      <c r="F894">
        <f t="shared" si="86"/>
        <v>2.4369297603186704</v>
      </c>
      <c r="G894" s="9">
        <f t="shared" si="82"/>
        <v>-4.7895681530745229</v>
      </c>
      <c r="H894">
        <f t="shared" si="83"/>
        <v>3.7895681530745229</v>
      </c>
      <c r="S894" s="2"/>
      <c r="T894" s="1"/>
    </row>
    <row r="895" spans="1:20" x14ac:dyDescent="0.25">
      <c r="A895" s="2">
        <v>89.389495495495495</v>
      </c>
      <c r="B895" s="1">
        <v>5.89445000329688E-3</v>
      </c>
      <c r="C895">
        <f t="shared" si="81"/>
        <v>1.9513408274495327</v>
      </c>
      <c r="D895">
        <f t="shared" si="84"/>
        <v>-6.5479935783987461E-2</v>
      </c>
      <c r="E895">
        <f t="shared" si="85"/>
        <v>2.7145778829840508E-2</v>
      </c>
      <c r="F895">
        <f t="shared" si="86"/>
        <v>2.4265474744317452</v>
      </c>
      <c r="G895" s="9">
        <f t="shared" si="82"/>
        <v>-4.7949403909406341</v>
      </c>
      <c r="H895">
        <f t="shared" si="83"/>
        <v>3.7949403909406341</v>
      </c>
      <c r="S895" s="2"/>
      <c r="T895" s="1"/>
    </row>
    <row r="896" spans="1:20" x14ac:dyDescent="0.25">
      <c r="A896" s="2">
        <v>89.489594594594607</v>
      </c>
      <c r="B896" s="1">
        <v>5.8627667299455902E-3</v>
      </c>
      <c r="C896">
        <f t="shared" si="81"/>
        <v>1.9518267604456438</v>
      </c>
      <c r="D896">
        <f t="shared" si="84"/>
        <v>-6.5200909600396068E-2</v>
      </c>
      <c r="E896">
        <f t="shared" si="85"/>
        <v>2.6999858597011653E-2</v>
      </c>
      <c r="F896">
        <f t="shared" si="86"/>
        <v>2.4162063999579528</v>
      </c>
      <c r="G896" s="9">
        <f t="shared" si="82"/>
        <v>-4.800312655999786</v>
      </c>
      <c r="H896">
        <f t="shared" si="83"/>
        <v>3.800312655999786</v>
      </c>
      <c r="S896" s="2"/>
      <c r="T896" s="1"/>
    </row>
    <row r="897" spans="1:20" x14ac:dyDescent="0.25">
      <c r="A897" s="2">
        <v>89.589693693693704</v>
      </c>
      <c r="B897" s="1">
        <v>5.8312537574383098E-3</v>
      </c>
      <c r="C897">
        <f t="shared" si="81"/>
        <v>1.9523121504733731</v>
      </c>
      <c r="D897">
        <f t="shared" si="84"/>
        <v>-6.492299121739592E-2</v>
      </c>
      <c r="E897">
        <f t="shared" si="85"/>
        <v>2.685472284294476E-2</v>
      </c>
      <c r="F897">
        <f t="shared" si="86"/>
        <v>2.4059063937284604</v>
      </c>
      <c r="G897" s="9">
        <f t="shared" si="82"/>
        <v>-4.8056849479518631</v>
      </c>
      <c r="H897">
        <f t="shared" si="83"/>
        <v>3.8056849479518631</v>
      </c>
      <c r="S897" s="2"/>
      <c r="T897" s="1"/>
    </row>
    <row r="898" spans="1:20" x14ac:dyDescent="0.25">
      <c r="A898" s="2">
        <v>89.689792792792801</v>
      </c>
      <c r="B898" s="1">
        <v>5.7999101703904198E-3</v>
      </c>
      <c r="C898">
        <f t="shared" si="81"/>
        <v>1.9527969987444613</v>
      </c>
      <c r="D898">
        <f t="shared" si="84"/>
        <v>-6.4646176787518869E-2</v>
      </c>
      <c r="E898">
        <f t="shared" si="85"/>
        <v>2.6710367348699596E-2</v>
      </c>
      <c r="F898">
        <f t="shared" si="86"/>
        <v>2.395647312924245</v>
      </c>
      <c r="G898" s="9">
        <f t="shared" si="82"/>
        <v>-4.8110572665685387</v>
      </c>
      <c r="H898">
        <f t="shared" si="83"/>
        <v>3.8110572665685387</v>
      </c>
      <c r="S898" s="2"/>
      <c r="T898" s="1"/>
    </row>
    <row r="899" spans="1:20" x14ac:dyDescent="0.25">
      <c r="A899" s="2">
        <v>89.789891891891898</v>
      </c>
      <c r="B899" s="1">
        <v>5.7687350583378203E-3</v>
      </c>
      <c r="C899">
        <f t="shared" ref="C899:C962" si="87">LOG(0.5*A899+SQRT(0.25*A899^2+1))</f>
        <v>1.9532813064665979</v>
      </c>
      <c r="D899">
        <f t="shared" si="84"/>
        <v>-6.4370462471806486E-2</v>
      </c>
      <c r="E899">
        <f t="shared" si="85"/>
        <v>2.6566787918050096E-2</v>
      </c>
      <c r="F899">
        <f t="shared" si="86"/>
        <v>2.385429015076538</v>
      </c>
      <c r="G899" s="9">
        <f t="shared" si="82"/>
        <v>-4.8164296115932617</v>
      </c>
      <c r="H899">
        <f t="shared" si="83"/>
        <v>3.8164296115932617</v>
      </c>
      <c r="S899" s="2"/>
      <c r="T899" s="1"/>
    </row>
    <row r="900" spans="1:20" x14ac:dyDescent="0.25">
      <c r="A900" s="2">
        <v>89.889990990990995</v>
      </c>
      <c r="B900" s="1">
        <v>5.7377275157101202E-3</v>
      </c>
      <c r="C900">
        <f t="shared" si="87"/>
        <v>1.9537650748434399</v>
      </c>
      <c r="D900">
        <f t="shared" si="84"/>
        <v>-6.4095844441338923E-2</v>
      </c>
      <c r="E900">
        <f t="shared" si="85"/>
        <v>2.6423980377361246E-2</v>
      </c>
      <c r="F900">
        <f t="shared" si="86"/>
        <v>2.3752513580671253</v>
      </c>
      <c r="G900" s="9">
        <f t="shared" ref="G900:G963" si="88">((E900-E899)/E899)/((A900-A899)/A899)</f>
        <v>-4.8218019827856109</v>
      </c>
      <c r="H900">
        <f t="shared" ref="H900:H963" si="89">ABS(-1-G900)</f>
        <v>3.8218019827856109</v>
      </c>
      <c r="S900" s="2"/>
      <c r="T900" s="1"/>
    </row>
    <row r="901" spans="1:20" x14ac:dyDescent="0.25">
      <c r="A901" s="2">
        <v>89.990090090090106</v>
      </c>
      <c r="B901" s="1">
        <v>5.7068866418043601E-3</v>
      </c>
      <c r="C901">
        <f t="shared" si="87"/>
        <v>1.9542483050746293</v>
      </c>
      <c r="D901">
        <f t="shared" si="84"/>
        <v>-6.3822318876544978E-2</v>
      </c>
      <c r="E901">
        <f t="shared" si="85"/>
        <v>2.6281940575467101E-2</v>
      </c>
      <c r="F901">
        <f t="shared" si="86"/>
        <v>2.3651142001286791</v>
      </c>
      <c r="G901" s="9">
        <f t="shared" si="88"/>
        <v>-4.8271743799060118</v>
      </c>
      <c r="H901">
        <f t="shared" si="89"/>
        <v>3.8271743799060118</v>
      </c>
      <c r="S901" s="2"/>
      <c r="T901" s="1"/>
    </row>
    <row r="902" spans="1:20" x14ac:dyDescent="0.25">
      <c r="A902" s="2">
        <v>90.090189189189203</v>
      </c>
      <c r="B902" s="1">
        <v>5.6762115407591697E-3</v>
      </c>
      <c r="C902">
        <f t="shared" si="87"/>
        <v>1.954730998355811</v>
      </c>
      <c r="D902">
        <f t="shared" ref="D902:D965" si="90">(B902-B901)/(C902-C901)</f>
        <v>-6.3549881966650928E-2</v>
      </c>
      <c r="E902">
        <f t="shared" ref="E902:E965" si="91">(1/10^B902)*(10^(2*B902)-1)</f>
        <v>2.6140664383550245E-2</v>
      </c>
      <c r="F902">
        <f t="shared" ref="F902:F965" si="92">A902*E902</f>
        <v>2.3550173998451416</v>
      </c>
      <c r="G902" s="9">
        <f t="shared" si="88"/>
        <v>-4.83254680269249</v>
      </c>
      <c r="H902">
        <f t="shared" si="89"/>
        <v>3.83254680269249</v>
      </c>
      <c r="S902" s="2"/>
      <c r="T902" s="1"/>
    </row>
    <row r="903" spans="1:20" x14ac:dyDescent="0.25">
      <c r="A903" s="2">
        <v>90.190288288288301</v>
      </c>
      <c r="B903" s="1">
        <v>5.6457013215283599E-3</v>
      </c>
      <c r="C903">
        <f t="shared" si="87"/>
        <v>1.9552131558786507</v>
      </c>
      <c r="D903">
        <f t="shared" si="90"/>
        <v>-6.3278529910960044E-2</v>
      </c>
      <c r="E903">
        <f t="shared" si="91"/>
        <v>2.600014769501972E-2</v>
      </c>
      <c r="F903">
        <f t="shared" si="92"/>
        <v>2.3449608161519033</v>
      </c>
      <c r="G903" s="9">
        <f t="shared" si="88"/>
        <v>-4.8379192509281976</v>
      </c>
      <c r="H903">
        <f t="shared" si="89"/>
        <v>3.8379192509281976</v>
      </c>
      <c r="S903" s="2"/>
      <c r="T903" s="1"/>
    </row>
    <row r="904" spans="1:20" x14ac:dyDescent="0.25">
      <c r="A904" s="2">
        <v>90.290387387387398</v>
      </c>
      <c r="B904" s="1">
        <v>5.6153550978553296E-3</v>
      </c>
      <c r="C904">
        <f t="shared" si="87"/>
        <v>1.9556947788308525</v>
      </c>
      <c r="D904">
        <f t="shared" si="90"/>
        <v>-6.3008258917686896E-2</v>
      </c>
      <c r="E904">
        <f t="shared" si="91"/>
        <v>2.5860386425392221E-2</v>
      </c>
      <c r="F904">
        <f t="shared" si="92"/>
        <v>2.334944308336198</v>
      </c>
      <c r="G904" s="9">
        <f t="shared" si="88"/>
        <v>-4.8432917243599523</v>
      </c>
      <c r="H904">
        <f t="shared" si="89"/>
        <v>3.8432917243599523</v>
      </c>
      <c r="S904" s="2"/>
      <c r="T904" s="1"/>
    </row>
    <row r="905" spans="1:20" x14ac:dyDescent="0.25">
      <c r="A905" s="2">
        <v>90.390486486486495</v>
      </c>
      <c r="B905" s="1">
        <v>5.5851719882471099E-3</v>
      </c>
      <c r="C905">
        <f t="shared" si="87"/>
        <v>1.9561758683961761</v>
      </c>
      <c r="D905">
        <f t="shared" si="90"/>
        <v>-6.2739065204875266E-2</v>
      </c>
      <c r="E905">
        <f t="shared" si="91"/>
        <v>2.5721376512171726E-2</v>
      </c>
      <c r="F905">
        <f t="shared" si="92"/>
        <v>2.3249677360372893</v>
      </c>
      <c r="G905" s="9">
        <f t="shared" si="88"/>
        <v>-4.8486642227701102</v>
      </c>
      <c r="H905">
        <f t="shared" si="89"/>
        <v>3.8486642227701102</v>
      </c>
      <c r="S905" s="2"/>
      <c r="T905" s="1"/>
    </row>
    <row r="906" spans="1:20" x14ac:dyDescent="0.25">
      <c r="A906" s="2">
        <v>90.490585585585606</v>
      </c>
      <c r="B906" s="1">
        <v>5.55515111594879E-3</v>
      </c>
      <c r="C906">
        <f t="shared" si="87"/>
        <v>1.956656425754455</v>
      </c>
      <c r="D906">
        <f t="shared" si="90"/>
        <v>-6.2470944999861631E-2</v>
      </c>
      <c r="E906">
        <f t="shared" si="91"/>
        <v>2.5583113914731774E-2</v>
      </c>
      <c r="F906">
        <f t="shared" si="92"/>
        <v>2.3150309592468217</v>
      </c>
      <c r="G906" s="9">
        <f t="shared" si="88"/>
        <v>-4.8540367459082239</v>
      </c>
      <c r="H906">
        <f t="shared" si="89"/>
        <v>3.8540367459082239</v>
      </c>
      <c r="S906" s="2"/>
      <c r="T906" s="1"/>
    </row>
    <row r="907" spans="1:20" x14ac:dyDescent="0.25">
      <c r="A907" s="2">
        <v>90.590684684684703</v>
      </c>
      <c r="B907" s="1">
        <v>5.5252916089183297E-3</v>
      </c>
      <c r="C907">
        <f t="shared" si="87"/>
        <v>1.9571364520816126</v>
      </c>
      <c r="D907">
        <f t="shared" si="90"/>
        <v>-6.2203894539011165E-2</v>
      </c>
      <c r="E907">
        <f t="shared" si="91"/>
        <v>2.5445594614197046E-2</v>
      </c>
      <c r="F907">
        <f t="shared" si="92"/>
        <v>2.3051338383090361</v>
      </c>
      <c r="G907" s="9">
        <f t="shared" si="88"/>
        <v>-4.8594092935402893</v>
      </c>
      <c r="H907">
        <f t="shared" si="89"/>
        <v>3.8594092935402893</v>
      </c>
      <c r="S907" s="2"/>
      <c r="T907" s="1"/>
    </row>
    <row r="908" spans="1:20" x14ac:dyDescent="0.25">
      <c r="A908" s="2">
        <v>90.6907837837838</v>
      </c>
      <c r="B908" s="1">
        <v>5.4955925998008198E-3</v>
      </c>
      <c r="C908">
        <f t="shared" si="87"/>
        <v>1.9576159485496811</v>
      </c>
      <c r="D908">
        <f t="shared" si="90"/>
        <v>-6.1937910068743079E-2</v>
      </c>
      <c r="E908">
        <f t="shared" si="91"/>
        <v>2.5308814613325441E-2</v>
      </c>
      <c r="F908">
        <f t="shared" si="92"/>
        <v>2.2952762339209656</v>
      </c>
      <c r="G908" s="9">
        <f t="shared" si="88"/>
        <v>-4.8647818654476298</v>
      </c>
      <c r="H908">
        <f t="shared" si="89"/>
        <v>3.8647818654476298</v>
      </c>
      <c r="S908" s="2"/>
      <c r="T908" s="1"/>
    </row>
    <row r="909" spans="1:20" x14ac:dyDescent="0.25">
      <c r="A909" s="2">
        <v>90.790882882882897</v>
      </c>
      <c r="B909" s="1">
        <v>5.4660532259034897E-3</v>
      </c>
      <c r="C909">
        <f t="shared" si="87"/>
        <v>1.9580949163268169</v>
      </c>
      <c r="D909">
        <f t="shared" si="90"/>
        <v>-6.1672987844772036E-2</v>
      </c>
      <c r="E909">
        <f t="shared" si="91"/>
        <v>2.5172769936391445E-2</v>
      </c>
      <c r="F909">
        <f t="shared" si="92"/>
        <v>2.2854580071326711</v>
      </c>
      <c r="G909" s="9">
        <f t="shared" si="88"/>
        <v>-4.8701544614112509</v>
      </c>
      <c r="H909">
        <f t="shared" si="89"/>
        <v>3.8701544614112509</v>
      </c>
      <c r="S909" s="2"/>
      <c r="T909" s="1"/>
    </row>
    <row r="910" spans="1:20" x14ac:dyDescent="0.25">
      <c r="A910" s="2">
        <v>90.890981981981994</v>
      </c>
      <c r="B910" s="1">
        <v>5.4366726291705803E-3</v>
      </c>
      <c r="C910">
        <f t="shared" si="87"/>
        <v>1.9585733565773191</v>
      </c>
      <c r="D910">
        <f t="shared" si="90"/>
        <v>-6.1409124132149134E-2</v>
      </c>
      <c r="E910">
        <f t="shared" si="91"/>
        <v>2.5037456629070132E-2</v>
      </c>
      <c r="F910">
        <f t="shared" si="92"/>
        <v>2.2756790193474692</v>
      </c>
      <c r="G910" s="9">
        <f t="shared" si="88"/>
        <v>-4.875527081207828</v>
      </c>
      <c r="H910">
        <f t="shared" si="89"/>
        <v>3.875527081207828</v>
      </c>
      <c r="S910" s="2"/>
      <c r="T910" s="1"/>
    </row>
    <row r="911" spans="1:20" x14ac:dyDescent="0.25">
      <c r="A911" s="2">
        <v>90.991081081081106</v>
      </c>
      <c r="B911" s="1">
        <v>5.4074499561586799E-3</v>
      </c>
      <c r="C911">
        <f t="shared" si="87"/>
        <v>1.9590512704616461</v>
      </c>
      <c r="D911">
        <f t="shared" si="90"/>
        <v>-6.1146315204998393E-2</v>
      </c>
      <c r="E911">
        <f t="shared" si="91"/>
        <v>2.4902870758322634E-2</v>
      </c>
      <c r="F911">
        <f t="shared" si="92"/>
        <v>2.2659391323222184</v>
      </c>
      <c r="G911" s="9">
        <f t="shared" si="88"/>
        <v>-4.880899724579808</v>
      </c>
      <c r="H911">
        <f t="shared" si="89"/>
        <v>3.880899724579808</v>
      </c>
      <c r="S911" s="2"/>
      <c r="T911" s="1"/>
    </row>
    <row r="912" spans="1:20" x14ac:dyDescent="0.25">
      <c r="A912" s="2">
        <v>91.091180180180203</v>
      </c>
      <c r="B912" s="1">
        <v>5.37838435801157E-3</v>
      </c>
      <c r="C912">
        <f t="shared" si="87"/>
        <v>1.9595286591364309</v>
      </c>
      <c r="D912">
        <f t="shared" si="90"/>
        <v>-6.0884557347759737E-2</v>
      </c>
      <c r="E912">
        <f t="shared" si="91"/>
        <v>2.4769008412279487E-2</v>
      </c>
      <c r="F912">
        <f t="shared" si="92"/>
        <v>2.2562382081673498</v>
      </c>
      <c r="G912" s="9">
        <f t="shared" si="88"/>
        <v>-4.8862723913373252</v>
      </c>
      <c r="H912">
        <f t="shared" si="89"/>
        <v>3.8862723913373252</v>
      </c>
      <c r="S912" s="2"/>
      <c r="T912" s="1"/>
    </row>
    <row r="913" spans="1:20" x14ac:dyDescent="0.25">
      <c r="A913" s="2">
        <v>91.1912792792793</v>
      </c>
      <c r="B913" s="1">
        <v>5.3494749904356396E-3</v>
      </c>
      <c r="C913">
        <f t="shared" si="87"/>
        <v>1.9600055237545011</v>
      </c>
      <c r="D913">
        <f t="shared" si="90"/>
        <v>-6.0623846853901514E-2</v>
      </c>
      <c r="E913">
        <f t="shared" si="91"/>
        <v>2.4635865700127057E-2</v>
      </c>
      <c r="F913">
        <f t="shared" si="92"/>
        <v>2.2465761093471039</v>
      </c>
      <c r="G913" s="9">
        <f t="shared" si="88"/>
        <v>-4.8916450812638272</v>
      </c>
      <c r="H913">
        <f t="shared" si="89"/>
        <v>3.8916450812638272</v>
      </c>
      <c r="S913" s="2"/>
      <c r="T913" s="1"/>
    </row>
    <row r="914" spans="1:20" x14ac:dyDescent="0.25">
      <c r="A914" s="2">
        <v>91.291378378378397</v>
      </c>
      <c r="B914" s="1">
        <v>5.3207210136756297E-3</v>
      </c>
      <c r="C914">
        <f t="shared" si="87"/>
        <v>1.9604818654648923</v>
      </c>
      <c r="D914">
        <f t="shared" si="90"/>
        <v>-6.0364180026127166E-2</v>
      </c>
      <c r="E914">
        <f t="shared" si="91"/>
        <v>2.4503438751994244E-2</v>
      </c>
      <c r="F914">
        <f t="shared" si="92"/>
        <v>2.2369526986797266</v>
      </c>
      <c r="G914" s="9">
        <f t="shared" si="88"/>
        <v>-4.8970177941347757</v>
      </c>
      <c r="H914">
        <f t="shared" si="89"/>
        <v>3.8970177941347757</v>
      </c>
      <c r="S914" s="2"/>
      <c r="T914" s="1"/>
    </row>
    <row r="915" spans="1:20" x14ac:dyDescent="0.25">
      <c r="A915" s="2">
        <v>91.391477477477494</v>
      </c>
      <c r="B915" s="1">
        <v>5.2921215924899602E-3</v>
      </c>
      <c r="C915">
        <f t="shared" si="87"/>
        <v>1.9609576854128667</v>
      </c>
      <c r="D915">
        <f t="shared" si="90"/>
        <v>-6.0105553177034123E-2</v>
      </c>
      <c r="E915">
        <f t="shared" si="91"/>
        <v>2.4371723718839413E-2</v>
      </c>
      <c r="F915">
        <f t="shared" si="92"/>
        <v>2.2273678393376164</v>
      </c>
      <c r="G915" s="9">
        <f t="shared" si="88"/>
        <v>-4.9023905297280388</v>
      </c>
      <c r="H915">
        <f t="shared" si="89"/>
        <v>3.9023905297280388</v>
      </c>
      <c r="S915" s="2"/>
      <c r="T915" s="1"/>
    </row>
    <row r="916" spans="1:20" x14ac:dyDescent="0.25">
      <c r="A916" s="2">
        <v>91.491576576576605</v>
      </c>
      <c r="B916" s="1">
        <v>5.2636758961265798E-3</v>
      </c>
      <c r="C916">
        <f t="shared" si="87"/>
        <v>1.961432984739929</v>
      </c>
      <c r="D916">
        <f t="shared" si="90"/>
        <v>-5.9847962628515945E-2</v>
      </c>
      <c r="E916">
        <f t="shared" si="91"/>
        <v>2.4240716772337682E-2</v>
      </c>
      <c r="F916">
        <f t="shared" si="92"/>
        <v>2.2178213948474381</v>
      </c>
      <c r="G916" s="9">
        <f t="shared" si="88"/>
        <v>-4.9077632878338191</v>
      </c>
      <c r="H916">
        <f t="shared" si="89"/>
        <v>3.9077632878338191</v>
      </c>
      <c r="S916" s="2"/>
      <c r="T916" s="1"/>
    </row>
    <row r="917" spans="1:20" x14ac:dyDescent="0.25">
      <c r="A917" s="2">
        <v>91.591675675675702</v>
      </c>
      <c r="B917" s="1">
        <v>5.2353830982988202E-3</v>
      </c>
      <c r="C917">
        <f t="shared" si="87"/>
        <v>1.9619077645838428</v>
      </c>
      <c r="D917">
        <f t="shared" si="90"/>
        <v>-5.959140471198951E-2</v>
      </c>
      <c r="E917">
        <f t="shared" si="91"/>
        <v>2.4110414104769228E-2</v>
      </c>
      <c r="F917">
        <f t="shared" si="92"/>
        <v>2.2083132290902601</v>
      </c>
      <c r="G917" s="9">
        <f t="shared" si="88"/>
        <v>-4.9131360682430261</v>
      </c>
      <c r="H917">
        <f t="shared" si="89"/>
        <v>3.9131360682430261</v>
      </c>
      <c r="S917" s="2"/>
      <c r="T917" s="1"/>
    </row>
    <row r="918" spans="1:20" x14ac:dyDescent="0.25">
      <c r="A918" s="2">
        <v>91.6917747747748</v>
      </c>
      <c r="B918" s="1">
        <v>5.2072423771612501E-3</v>
      </c>
      <c r="C918">
        <f t="shared" si="87"/>
        <v>1.9623820260786466</v>
      </c>
      <c r="D918">
        <f t="shared" si="90"/>
        <v>-5.933587576871719E-2</v>
      </c>
      <c r="E918">
        <f t="shared" si="91"/>
        <v>2.3980811928907161E-2</v>
      </c>
      <c r="F918">
        <f t="shared" si="92"/>
        <v>2.1988432063015884</v>
      </c>
      <c r="G918" s="9">
        <f t="shared" si="88"/>
        <v>-4.9185088707796556</v>
      </c>
      <c r="H918">
        <f t="shared" si="89"/>
        <v>3.9185088707796556</v>
      </c>
      <c r="S918" s="2"/>
      <c r="T918" s="1"/>
    </row>
    <row r="919" spans="1:20" x14ac:dyDescent="0.25">
      <c r="A919" s="2">
        <v>91.791873873873897</v>
      </c>
      <c r="B919" s="1">
        <v>5.17925291528612E-3</v>
      </c>
      <c r="C919">
        <f t="shared" si="87"/>
        <v>1.9628557703546712</v>
      </c>
      <c r="D919">
        <f t="shared" si="90"/>
        <v>-5.9081372148717164E-2</v>
      </c>
      <c r="E919">
        <f t="shared" si="91"/>
        <v>2.3851906477909451E-2</v>
      </c>
      <c r="F919">
        <f t="shared" si="92"/>
        <v>2.1894111910717</v>
      </c>
      <c r="G919" s="9">
        <f t="shared" si="88"/>
        <v>-4.9238816951774096</v>
      </c>
      <c r="H919">
        <f t="shared" si="89"/>
        <v>3.9238816951774096</v>
      </c>
      <c r="S919" s="2"/>
      <c r="T919" s="1"/>
    </row>
    <row r="920" spans="1:20" x14ac:dyDescent="0.25">
      <c r="A920" s="2">
        <v>91.891972972972994</v>
      </c>
      <c r="B920" s="1">
        <v>5.1514138996394598E-3</v>
      </c>
      <c r="C920">
        <f t="shared" si="87"/>
        <v>1.9633289985385542</v>
      </c>
      <c r="D920">
        <f t="shared" si="90"/>
        <v>-5.8827890211921648E-2</v>
      </c>
      <c r="E920">
        <f t="shared" si="91"/>
        <v>2.3723694005206505E-2</v>
      </c>
      <c r="F920">
        <f t="shared" si="92"/>
        <v>2.1800170483455177</v>
      </c>
      <c r="G920" s="9">
        <f t="shared" si="88"/>
        <v>-4.9292545412629396</v>
      </c>
      <c r="H920">
        <f t="shared" si="89"/>
        <v>3.9292545412629396</v>
      </c>
      <c r="S920" s="2"/>
      <c r="T920" s="1"/>
    </row>
    <row r="921" spans="1:20" x14ac:dyDescent="0.25">
      <c r="A921" s="2">
        <v>91.992072072072105</v>
      </c>
      <c r="B921" s="1">
        <v>5.1237245215573204E-3</v>
      </c>
      <c r="C921">
        <f t="shared" si="87"/>
        <v>1.9638017117532574</v>
      </c>
      <c r="D921">
        <f t="shared" si="90"/>
        <v>-5.8575426328054556E-2</v>
      </c>
      <c r="E921">
        <f t="shared" si="91"/>
        <v>2.3596170784392835E-2</v>
      </c>
      <c r="F921">
        <f t="shared" si="92"/>
        <v>2.1706606434227878</v>
      </c>
      <c r="G921" s="9">
        <f t="shared" si="88"/>
        <v>-4.9346274088242161</v>
      </c>
      <c r="H921">
        <f t="shared" si="89"/>
        <v>3.9346274088242161</v>
      </c>
      <c r="S921" s="2"/>
      <c r="T921" s="1"/>
    </row>
    <row r="922" spans="1:20" x14ac:dyDescent="0.25">
      <c r="A922" s="2">
        <v>92.092171171171202</v>
      </c>
      <c r="B922" s="1">
        <v>5.0961839767223703E-3</v>
      </c>
      <c r="C922">
        <f t="shared" si="87"/>
        <v>1.9642739111180822</v>
      </c>
      <c r="D922">
        <f t="shared" si="90"/>
        <v>-5.8323976876086418E-2</v>
      </c>
      <c r="E922">
        <f t="shared" si="91"/>
        <v>2.3469333109117186E-2</v>
      </c>
      <c r="F922">
        <f t="shared" si="92"/>
        <v>2.1613418419580555</v>
      </c>
      <c r="G922" s="9">
        <f t="shared" si="88"/>
        <v>-4.9400002976953568</v>
      </c>
      <c r="H922">
        <f t="shared" si="89"/>
        <v>3.9400002976953568</v>
      </c>
      <c r="S922" s="2"/>
      <c r="T922" s="1"/>
    </row>
    <row r="923" spans="1:20" x14ac:dyDescent="0.25">
      <c r="A923" s="2">
        <v>92.192270270270299</v>
      </c>
      <c r="B923" s="1">
        <v>5.0687914651406599E-3</v>
      </c>
      <c r="C923">
        <f t="shared" si="87"/>
        <v>1.9647455977486854</v>
      </c>
      <c r="D923">
        <f t="shared" si="90"/>
        <v>-5.8073538244412824E-2</v>
      </c>
      <c r="E923">
        <f t="shared" si="91"/>
        <v>2.3343177292976344E-2</v>
      </c>
      <c r="F923">
        <f t="shared" si="92"/>
        <v>2.1520605099609118</v>
      </c>
      <c r="G923" s="9">
        <f t="shared" si="88"/>
        <v>-4.9453732076304808</v>
      </c>
      <c r="H923">
        <f t="shared" si="89"/>
        <v>3.9453732076304808</v>
      </c>
      <c r="S923" s="2"/>
      <c r="T923" s="1"/>
    </row>
    <row r="924" spans="1:20" x14ac:dyDescent="0.25">
      <c r="A924" s="2">
        <v>92.292369369369396</v>
      </c>
      <c r="B924" s="1">
        <v>5.04154619111834E-3</v>
      </c>
      <c r="C924">
        <f t="shared" si="87"/>
        <v>1.9652167727570955</v>
      </c>
      <c r="D924">
        <f t="shared" si="90"/>
        <v>-5.7824106830824382E-2</v>
      </c>
      <c r="E924">
        <f t="shared" si="91"/>
        <v>2.3217699669406323E-2</v>
      </c>
      <c r="F924">
        <f t="shared" si="92"/>
        <v>2.1428165137959341</v>
      </c>
      <c r="G924" s="9">
        <f t="shared" si="88"/>
        <v>-4.95074613843415</v>
      </c>
      <c r="H924">
        <f t="shared" si="89"/>
        <v>3.95074613843415</v>
      </c>
      <c r="S924" s="2"/>
      <c r="T924" s="1"/>
    </row>
    <row r="925" spans="1:20" x14ac:dyDescent="0.25">
      <c r="A925" s="2">
        <v>92.392468468468493</v>
      </c>
      <c r="B925" s="1">
        <v>5.0144473632384298E-3</v>
      </c>
      <c r="C925">
        <f t="shared" si="87"/>
        <v>1.9656874372517275</v>
      </c>
      <c r="D925">
        <f t="shared" si="90"/>
        <v>-5.7575679043095331E-2</v>
      </c>
      <c r="E925">
        <f t="shared" si="91"/>
        <v>2.3092896591574642E-2</v>
      </c>
      <c r="F925">
        <f t="shared" si="92"/>
        <v>2.1336097201826636</v>
      </c>
      <c r="G925" s="9">
        <f t="shared" si="88"/>
        <v>-4.956119089939576</v>
      </c>
      <c r="H925">
        <f t="shared" si="89"/>
        <v>3.956119089939576</v>
      </c>
      <c r="S925" s="2"/>
      <c r="T925" s="1"/>
    </row>
    <row r="926" spans="1:20" x14ac:dyDescent="0.25">
      <c r="A926" s="2">
        <v>92.492567567567605</v>
      </c>
      <c r="B926" s="1">
        <v>4.9874941943378699E-3</v>
      </c>
      <c r="C926">
        <f t="shared" si="87"/>
        <v>1.9661575923374</v>
      </c>
      <c r="D926">
        <f t="shared" si="90"/>
        <v>-5.7328251298200551E-2</v>
      </c>
      <c r="E926">
        <f t="shared" si="91"/>
        <v>2.2968764432274972E-2</v>
      </c>
      <c r="F926">
        <f t="shared" si="92"/>
        <v>2.1244399961957363</v>
      </c>
      <c r="G926" s="9">
        <f t="shared" si="88"/>
        <v>-4.9614920619380376</v>
      </c>
      <c r="H926">
        <f t="shared" si="89"/>
        <v>3.9614920619380376</v>
      </c>
      <c r="S926" s="2"/>
      <c r="T926" s="1"/>
    </row>
    <row r="927" spans="1:20" x14ac:dyDescent="0.25">
      <c r="A927" s="2">
        <v>92.592666666666702</v>
      </c>
      <c r="B927" s="1">
        <v>4.96068590148458E-3</v>
      </c>
      <c r="C927">
        <f t="shared" si="87"/>
        <v>1.9666272391153488</v>
      </c>
      <c r="D927">
        <f t="shared" si="90"/>
        <v>-5.7081820023073014E-2</v>
      </c>
      <c r="E927">
        <f t="shared" si="91"/>
        <v>2.2845299583820537E-2</v>
      </c>
      <c r="F927">
        <f t="shared" si="92"/>
        <v>2.1153072092648344</v>
      </c>
      <c r="G927" s="9">
        <f t="shared" si="88"/>
        <v>-4.966865054254531</v>
      </c>
      <c r="H927">
        <f t="shared" si="89"/>
        <v>3.966865054254531</v>
      </c>
      <c r="S927" s="2"/>
      <c r="T927" s="1"/>
    </row>
    <row r="928" spans="1:20" x14ac:dyDescent="0.25">
      <c r="A928" s="2">
        <v>92.692765765765799</v>
      </c>
      <c r="B928" s="1">
        <v>4.9340217059551401E-3</v>
      </c>
      <c r="C928">
        <f t="shared" si="87"/>
        <v>1.9670963786832441</v>
      </c>
      <c r="D928">
        <f t="shared" si="90"/>
        <v>-5.6836381653041508E-2</v>
      </c>
      <c r="E928">
        <f t="shared" si="91"/>
        <v>2.2722498457940016E-2</v>
      </c>
      <c r="F928">
        <f t="shared" si="92"/>
        <v>2.1062112271748084</v>
      </c>
      <c r="G928" s="9">
        <f t="shared" si="88"/>
        <v>-4.9722380666632642</v>
      </c>
      <c r="H928">
        <f t="shared" si="89"/>
        <v>3.9722380666632642</v>
      </c>
      <c r="S928" s="2"/>
      <c r="T928" s="1"/>
    </row>
    <row r="929" spans="1:20" x14ac:dyDescent="0.25">
      <c r="A929" s="2">
        <v>92.792864864864896</v>
      </c>
      <c r="B929" s="1">
        <v>4.9075008332115696E-3</v>
      </c>
      <c r="C929">
        <f t="shared" si="87"/>
        <v>1.9675650121352053</v>
      </c>
      <c r="D929">
        <f t="shared" si="90"/>
        <v>-5.6591932634300846E-2</v>
      </c>
      <c r="E929">
        <f t="shared" si="91"/>
        <v>2.2600357485671678E-2</v>
      </c>
      <c r="F929">
        <f t="shared" si="92"/>
        <v>2.09715191806557</v>
      </c>
      <c r="G929" s="9">
        <f t="shared" si="88"/>
        <v>-4.9776110989888274</v>
      </c>
      <c r="H929">
        <f t="shared" si="89"/>
        <v>3.9776110989888274</v>
      </c>
      <c r="S929" s="2"/>
      <c r="T929" s="1"/>
    </row>
    <row r="930" spans="1:20" x14ac:dyDescent="0.25">
      <c r="A930" s="2">
        <v>92.892963963963993</v>
      </c>
      <c r="B930" s="1">
        <v>4.8811225128791999E-3</v>
      </c>
      <c r="C930">
        <f t="shared" si="87"/>
        <v>1.9680331405618159</v>
      </c>
      <c r="D930">
        <f t="shared" si="90"/>
        <v>-5.6348469421858415E-2</v>
      </c>
      <c r="E930">
        <f t="shared" si="91"/>
        <v>2.2478873117259102E-2</v>
      </c>
      <c r="F930">
        <f t="shared" si="92"/>
        <v>2.0881291504320685</v>
      </c>
      <c r="G930" s="9">
        <f t="shared" si="88"/>
        <v>-4.9829841510620003</v>
      </c>
      <c r="H930">
        <f t="shared" si="89"/>
        <v>3.9829841510620003</v>
      </c>
      <c r="S930" s="2"/>
      <c r="T930" s="1"/>
    </row>
    <row r="931" spans="1:20" x14ac:dyDescent="0.25">
      <c r="A931" s="2">
        <v>92.993063063063104</v>
      </c>
      <c r="B931" s="1">
        <v>4.8548859787241796E-3</v>
      </c>
      <c r="C931">
        <f t="shared" si="87"/>
        <v>1.9685007650501387</v>
      </c>
      <c r="D931">
        <f t="shared" si="90"/>
        <v>-5.6105988480457551E-2</v>
      </c>
      <c r="E931">
        <f t="shared" si="91"/>
        <v>2.2358041822048334E-2</v>
      </c>
      <c r="F931">
        <f t="shared" si="92"/>
        <v>2.0791427931243431</v>
      </c>
      <c r="G931" s="9">
        <f t="shared" si="88"/>
        <v>-4.9883572226845407</v>
      </c>
      <c r="H931">
        <f t="shared" si="89"/>
        <v>3.9883572226845407</v>
      </c>
      <c r="S931" s="2"/>
      <c r="T931" s="1"/>
    </row>
    <row r="932" spans="1:20" x14ac:dyDescent="0.25">
      <c r="A932" s="2">
        <v>93.093162162162201</v>
      </c>
      <c r="B932" s="1">
        <v>4.82879046863126E-3</v>
      </c>
      <c r="C932">
        <f t="shared" si="87"/>
        <v>1.9689678866837321</v>
      </c>
      <c r="D932">
        <f t="shared" si="90"/>
        <v>-5.5864486284172517E-2</v>
      </c>
      <c r="E932">
        <f t="shared" si="91"/>
        <v>2.2237860088384589E-2</v>
      </c>
      <c r="F932">
        <f t="shared" si="92"/>
        <v>2.0701927153474613</v>
      </c>
      <c r="G932" s="9">
        <f t="shared" si="88"/>
        <v>-4.9937303136736846</v>
      </c>
      <c r="H932">
        <f t="shared" si="89"/>
        <v>3.9937303136736846</v>
      </c>
      <c r="S932" s="2"/>
      <c r="T932" s="1"/>
    </row>
    <row r="933" spans="1:20" x14ac:dyDescent="0.25">
      <c r="A933" s="2">
        <v>93.193261261261299</v>
      </c>
      <c r="B933" s="1">
        <v>4.8028352245817101E-3</v>
      </c>
      <c r="C933">
        <f t="shared" si="87"/>
        <v>1.9694345065426637</v>
      </c>
      <c r="D933">
        <f t="shared" si="90"/>
        <v>-5.5623959316645648E-2</v>
      </c>
      <c r="E933">
        <f t="shared" si="91"/>
        <v>2.2118324423509656E-2</v>
      </c>
      <c r="F933">
        <f t="shared" si="92"/>
        <v>2.0612787866614721</v>
      </c>
      <c r="G933" s="9">
        <f t="shared" si="88"/>
        <v>-4.9991034238492569</v>
      </c>
      <c r="H933">
        <f t="shared" si="89"/>
        <v>3.9991034238492569</v>
      </c>
      <c r="S933" s="2"/>
      <c r="T933" s="1"/>
    </row>
    <row r="934" spans="1:20" x14ac:dyDescent="0.25">
      <c r="A934" s="2">
        <v>93.293360360360396</v>
      </c>
      <c r="B934" s="1">
        <v>4.77701949263107E-3</v>
      </c>
      <c r="C934">
        <f t="shared" si="87"/>
        <v>1.9699006257035256</v>
      </c>
      <c r="D934">
        <f t="shared" si="90"/>
        <v>-5.5384404071489E-2</v>
      </c>
      <c r="E934">
        <f t="shared" si="91"/>
        <v>2.1999431353460212E-2</v>
      </c>
      <c r="F934">
        <f t="shared" si="92"/>
        <v>2.0524008769813746</v>
      </c>
      <c r="G934" s="9">
        <f t="shared" si="88"/>
        <v>-5.0044765530262438</v>
      </c>
      <c r="H934">
        <f t="shared" si="89"/>
        <v>4.0044765530262438</v>
      </c>
      <c r="S934" s="2"/>
      <c r="T934" s="1"/>
    </row>
    <row r="935" spans="1:20" x14ac:dyDescent="0.25">
      <c r="A935" s="2">
        <v>93.393459459459507</v>
      </c>
      <c r="B935" s="1">
        <v>4.7513425228875202E-3</v>
      </c>
      <c r="C935">
        <f t="shared" si="87"/>
        <v>1.9703662452394504</v>
      </c>
      <c r="D935">
        <f t="shared" si="90"/>
        <v>-5.5145817051158161E-2</v>
      </c>
      <c r="E935">
        <f t="shared" si="91"/>
        <v>2.1881177422965952E-2</v>
      </c>
      <c r="F935">
        <f t="shared" si="92"/>
        <v>2.0435588565770111</v>
      </c>
      <c r="G935" s="9">
        <f t="shared" si="88"/>
        <v>-5.0098497010415368</v>
      </c>
      <c r="H935">
        <f t="shared" si="89"/>
        <v>4.0098497010415368</v>
      </c>
      <c r="S935" s="2"/>
      <c r="T935" s="1"/>
    </row>
    <row r="936" spans="1:20" x14ac:dyDescent="0.25">
      <c r="A936" s="2">
        <v>93.493558558558604</v>
      </c>
      <c r="B936" s="1">
        <v>4.7258035694900304E-3</v>
      </c>
      <c r="C936">
        <f t="shared" si="87"/>
        <v>1.970831366220124</v>
      </c>
      <c r="D936">
        <f t="shared" si="90"/>
        <v>-5.4908194767953548E-2</v>
      </c>
      <c r="E936">
        <f t="shared" si="91"/>
        <v>2.1763559195349926E-2</v>
      </c>
      <c r="F936">
        <f t="shared" si="92"/>
        <v>2.0347525960731048</v>
      </c>
      <c r="G936" s="9">
        <f t="shared" si="88"/>
        <v>-5.0152228676880881</v>
      </c>
      <c r="H936">
        <f t="shared" si="89"/>
        <v>4.0152228676880881</v>
      </c>
      <c r="S936" s="2"/>
      <c r="T936" s="1"/>
    </row>
    <row r="937" spans="1:20" x14ac:dyDescent="0.25">
      <c r="A937" s="2">
        <v>93.593657657657701</v>
      </c>
      <c r="B937" s="1">
        <v>4.7004018905864899E-3</v>
      </c>
      <c r="C937">
        <f t="shared" si="87"/>
        <v>1.971295989711803</v>
      </c>
      <c r="D937">
        <f t="shared" si="90"/>
        <v>-5.4671533743910712E-2</v>
      </c>
      <c r="E937">
        <f t="shared" si="91"/>
        <v>2.1646573252426787E-2</v>
      </c>
      <c r="F937">
        <f t="shared" si="92"/>
        <v>2.0259819664490428</v>
      </c>
      <c r="G937" s="9">
        <f t="shared" si="88"/>
        <v>-5.0205960528191964</v>
      </c>
      <c r="H937">
        <f t="shared" si="89"/>
        <v>4.0205960528191964</v>
      </c>
      <c r="S937" s="2"/>
      <c r="T937" s="1"/>
    </row>
    <row r="938" spans="1:20" x14ac:dyDescent="0.25">
      <c r="A938" s="2">
        <v>93.693756756756798</v>
      </c>
      <c r="B938" s="1">
        <v>4.6751367483125099E-3</v>
      </c>
      <c r="C938">
        <f t="shared" si="87"/>
        <v>1.9717601167773264</v>
      </c>
      <c r="D938">
        <f t="shared" si="90"/>
        <v>-5.4435830510089191E-2</v>
      </c>
      <c r="E938">
        <f t="shared" si="91"/>
        <v>2.1530216194404105E-2</v>
      </c>
      <c r="F938">
        <f t="shared" si="92"/>
        <v>2.0172468390388842</v>
      </c>
      <c r="G938" s="9">
        <f t="shared" si="88"/>
        <v>-5.0259692562491942</v>
      </c>
      <c r="H938">
        <f t="shared" si="89"/>
        <v>4.0259692562491942</v>
      </c>
      <c r="S938" s="2"/>
      <c r="T938" s="1"/>
    </row>
    <row r="939" spans="1:20" x14ac:dyDescent="0.25">
      <c r="A939" s="2">
        <v>93.793855855855895</v>
      </c>
      <c r="B939" s="1">
        <v>4.6500074087696304E-3</v>
      </c>
      <c r="C939">
        <f t="shared" si="87"/>
        <v>1.9722237484761325</v>
      </c>
      <c r="D939">
        <f t="shared" si="90"/>
        <v>-5.4201081607650713E-2</v>
      </c>
      <c r="E939">
        <f t="shared" si="91"/>
        <v>2.1414484639782658E-2</v>
      </c>
      <c r="F939">
        <f t="shared" si="92"/>
        <v>2.0085470855312146</v>
      </c>
      <c r="G939" s="9">
        <f t="shared" si="88"/>
        <v>-5.0313424778160707</v>
      </c>
      <c r="H939">
        <f t="shared" si="89"/>
        <v>4.0313424778160707</v>
      </c>
      <c r="S939" s="2"/>
      <c r="T939" s="1"/>
    </row>
    <row r="940" spans="1:20" x14ac:dyDescent="0.25">
      <c r="A940" s="2">
        <v>93.893954954955007</v>
      </c>
      <c r="B940" s="1">
        <v>4.6250131420043101E-3</v>
      </c>
      <c r="C940">
        <f t="shared" si="87"/>
        <v>1.9726868858642721</v>
      </c>
      <c r="D940">
        <f t="shared" si="90"/>
        <v>-5.3967283586667907E-2</v>
      </c>
      <c r="E940">
        <f t="shared" si="91"/>
        <v>2.1299375225258783E-2</v>
      </c>
      <c r="F940">
        <f t="shared" si="92"/>
        <v>1.9998825779691327</v>
      </c>
      <c r="G940" s="9">
        <f t="shared" si="88"/>
        <v>-5.0367157173157047</v>
      </c>
      <c r="H940">
        <f t="shared" si="89"/>
        <v>4.0367157173157047</v>
      </c>
      <c r="S940" s="2"/>
      <c r="T940" s="1"/>
    </row>
    <row r="941" spans="1:20" x14ac:dyDescent="0.25">
      <c r="A941" s="2">
        <v>93.994054054054104</v>
      </c>
      <c r="B941" s="1">
        <v>4.6001532219864102E-3</v>
      </c>
      <c r="C941">
        <f t="shared" si="87"/>
        <v>1.9731495299944237</v>
      </c>
      <c r="D941">
        <f t="shared" si="90"/>
        <v>-5.3734433007401307E-2</v>
      </c>
      <c r="E941">
        <f t="shared" si="91"/>
        <v>2.1184884605624107E-2</v>
      </c>
      <c r="F941">
        <f t="shared" si="92"/>
        <v>1.991253188749931</v>
      </c>
      <c r="G941" s="9">
        <f t="shared" si="88"/>
        <v>-5.0420889746427129</v>
      </c>
      <c r="H941">
        <f t="shared" si="89"/>
        <v>4.0420889746427129</v>
      </c>
      <c r="S941" s="2"/>
      <c r="T941" s="1"/>
    </row>
    <row r="942" spans="1:20" x14ac:dyDescent="0.25">
      <c r="A942" s="2">
        <v>94.094153153153201</v>
      </c>
      <c r="B942" s="1">
        <v>4.5754269265884896E-3</v>
      </c>
      <c r="C942">
        <f t="shared" si="87"/>
        <v>1.9736116819159071</v>
      </c>
      <c r="D942">
        <f t="shared" si="90"/>
        <v>-5.3502526438832791E-2</v>
      </c>
      <c r="E942">
        <f t="shared" si="91"/>
        <v>2.1071009453670859E-2</v>
      </c>
      <c r="F942">
        <f t="shared" si="92"/>
        <v>1.9826587906252449</v>
      </c>
      <c r="G942" s="9">
        <f t="shared" si="88"/>
        <v>-5.0474622495634858</v>
      </c>
      <c r="H942">
        <f t="shared" si="89"/>
        <v>4.0474622495634858</v>
      </c>
      <c r="S942" s="2"/>
      <c r="T942" s="1"/>
    </row>
    <row r="943" spans="1:20" x14ac:dyDescent="0.25">
      <c r="A943" s="2">
        <v>94.194252252252298</v>
      </c>
      <c r="B943" s="1">
        <v>4.5508335375644597E-3</v>
      </c>
      <c r="C943">
        <f t="shared" si="87"/>
        <v>1.9740733426746981</v>
      </c>
      <c r="D943">
        <f t="shared" si="90"/>
        <v>-5.3271560460178467E-2</v>
      </c>
      <c r="E943">
        <f t="shared" si="91"/>
        <v>2.0957746460092446E-2</v>
      </c>
      <c r="F943">
        <f t="shared" si="92"/>
        <v>1.9740992567006954</v>
      </c>
      <c r="G943" s="9">
        <f t="shared" si="88"/>
        <v>-5.0528355419528062</v>
      </c>
      <c r="H943">
        <f t="shared" si="89"/>
        <v>4.0528355419528062</v>
      </c>
      <c r="S943" s="2"/>
      <c r="T943" s="1"/>
    </row>
    <row r="944" spans="1:20" x14ac:dyDescent="0.25">
      <c r="A944" s="2">
        <v>94.294351351351395</v>
      </c>
      <c r="B944" s="1">
        <v>4.5263723405288897E-3</v>
      </c>
      <c r="C944">
        <f t="shared" si="87"/>
        <v>1.9745345133134431</v>
      </c>
      <c r="D944">
        <f t="shared" si="90"/>
        <v>-5.3041531659820118E-2</v>
      </c>
      <c r="E944">
        <f t="shared" si="91"/>
        <v>2.0845092333388007E-2</v>
      </c>
      <c r="F944">
        <f t="shared" si="92"/>
        <v>1.96557446043585</v>
      </c>
      <c r="G944" s="9">
        <f t="shared" si="88"/>
        <v>-5.05820885163965</v>
      </c>
      <c r="H944">
        <f t="shared" si="89"/>
        <v>4.05820885163965</v>
      </c>
      <c r="S944" s="2"/>
      <c r="T944" s="1"/>
    </row>
    <row r="945" spans="1:20" x14ac:dyDescent="0.25">
      <c r="A945" s="2">
        <v>94.394450450450506</v>
      </c>
      <c r="B945" s="1">
        <v>4.5020426249363903E-3</v>
      </c>
      <c r="C945">
        <f t="shared" si="87"/>
        <v>1.9749951948714721</v>
      </c>
      <c r="D945">
        <f t="shared" si="90"/>
        <v>-5.2812436635386609E-2</v>
      </c>
      <c r="E945">
        <f t="shared" si="91"/>
        <v>2.0733043799766853E-2</v>
      </c>
      <c r="F945">
        <f t="shared" si="92"/>
        <v>1.9570842756441122</v>
      </c>
      <c r="G945" s="9">
        <f t="shared" si="88"/>
        <v>-5.0635821784342099</v>
      </c>
      <c r="H945">
        <f t="shared" si="89"/>
        <v>4.0635821784342099</v>
      </c>
      <c r="S945" s="2"/>
      <c r="T945" s="1"/>
    </row>
    <row r="946" spans="1:20" x14ac:dyDescent="0.25">
      <c r="A946" s="2">
        <v>94.494549549549603</v>
      </c>
      <c r="B946" s="1">
        <v>4.4778436840606298E-3</v>
      </c>
      <c r="C946">
        <f t="shared" si="87"/>
        <v>1.9754553883848136</v>
      </c>
      <c r="D946">
        <f t="shared" si="90"/>
        <v>-5.2584271994734068E-2</v>
      </c>
      <c r="E946">
        <f t="shared" si="91"/>
        <v>2.0621597603051468E-2</v>
      </c>
      <c r="F946">
        <f t="shared" si="92"/>
        <v>1.9486285764924203</v>
      </c>
      <c r="G946" s="9">
        <f t="shared" si="88"/>
        <v>-5.0689555222195857</v>
      </c>
      <c r="H946">
        <f t="shared" si="89"/>
        <v>4.0689555222195857</v>
      </c>
      <c r="S946" s="2"/>
      <c r="T946" s="1"/>
    </row>
    <row r="947" spans="1:20" x14ac:dyDescent="0.25">
      <c r="A947" s="2">
        <v>94.5946486486487</v>
      </c>
      <c r="B947" s="1">
        <v>4.4537748149740802E-3</v>
      </c>
      <c r="C947">
        <f t="shared" si="87"/>
        <v>1.9759150948862088</v>
      </c>
      <c r="D947">
        <f t="shared" si="90"/>
        <v>-5.2357034354536203E-2</v>
      </c>
      <c r="E947">
        <f t="shared" si="91"/>
        <v>2.0510750504583869E-2</v>
      </c>
      <c r="F947">
        <f t="shared" si="92"/>
        <v>1.9402072375012052</v>
      </c>
      <c r="G947" s="9">
        <f t="shared" si="88"/>
        <v>-5.0743288828174613</v>
      </c>
      <c r="H947">
        <f t="shared" si="89"/>
        <v>4.0743288828174613</v>
      </c>
      <c r="S947" s="2"/>
      <c r="T947" s="1"/>
    </row>
    <row r="948" spans="1:20" x14ac:dyDescent="0.25">
      <c r="A948" s="2">
        <v>94.694747747747797</v>
      </c>
      <c r="B948" s="1">
        <v>4.4298353185276201E-3</v>
      </c>
      <c r="C948">
        <f t="shared" si="87"/>
        <v>1.9763743154051245</v>
      </c>
      <c r="D948">
        <f t="shared" si="90"/>
        <v>-5.2130720341027323E-2</v>
      </c>
      <c r="E948">
        <f t="shared" si="91"/>
        <v>2.0400499283131604E-2</v>
      </c>
      <c r="F948">
        <f t="shared" si="92"/>
        <v>1.9318201335442571</v>
      </c>
      <c r="G948" s="9">
        <f t="shared" si="88"/>
        <v>-5.0797022600330672</v>
      </c>
      <c r="H948">
        <f t="shared" si="89"/>
        <v>4.0797022600330672</v>
      </c>
      <c r="S948" s="2"/>
      <c r="T948" s="1"/>
    </row>
    <row r="949" spans="1:20" x14ac:dyDescent="0.25">
      <c r="A949" s="2">
        <v>94.794846846846895</v>
      </c>
      <c r="B949" s="1">
        <v>4.4060244993299798E-3</v>
      </c>
      <c r="C949">
        <f t="shared" si="87"/>
        <v>1.9768330509677678</v>
      </c>
      <c r="D949">
        <f t="shared" si="90"/>
        <v>-5.1905326590418348E-2</v>
      </c>
      <c r="E949">
        <f t="shared" si="91"/>
        <v>2.0290840734791704E-2</v>
      </c>
      <c r="F949">
        <f t="shared" si="92"/>
        <v>1.9234671398483418</v>
      </c>
      <c r="G949" s="9">
        <f t="shared" si="88"/>
        <v>-5.0850756537697777</v>
      </c>
      <c r="H949">
        <f t="shared" si="89"/>
        <v>4.0850756537697777</v>
      </c>
      <c r="S949" s="2"/>
      <c r="T949" s="1"/>
    </row>
    <row r="950" spans="1:20" x14ac:dyDescent="0.25">
      <c r="A950" s="2">
        <v>94.894945945945906</v>
      </c>
      <c r="B950" s="1">
        <v>4.3823416657277799E-3</v>
      </c>
      <c r="C950">
        <f t="shared" si="87"/>
        <v>1.9772913025970988</v>
      </c>
      <c r="D950">
        <f t="shared" si="90"/>
        <v>-5.1680849747931364E-2</v>
      </c>
      <c r="E950">
        <f t="shared" si="91"/>
        <v>2.0181771672899272E-2</v>
      </c>
      <c r="F950">
        <f t="shared" si="92"/>
        <v>1.9151481319931987</v>
      </c>
      <c r="G950" s="9">
        <f t="shared" si="88"/>
        <v>-5.0904490638449609</v>
      </c>
      <c r="H950">
        <f t="shared" si="89"/>
        <v>4.0904490638449609</v>
      </c>
      <c r="S950" s="2"/>
      <c r="T950" s="1"/>
    </row>
    <row r="951" spans="1:20" x14ac:dyDescent="0.25">
      <c r="A951" s="2">
        <v>94.995045045045003</v>
      </c>
      <c r="B951" s="1">
        <v>4.3587861297852996E-3</v>
      </c>
      <c r="C951">
        <f t="shared" si="87"/>
        <v>1.9777490713128467</v>
      </c>
      <c r="D951">
        <f t="shared" si="90"/>
        <v>-5.1457286468335091E-2</v>
      </c>
      <c r="E951">
        <f t="shared" si="91"/>
        <v>2.007328892793404E-2</v>
      </c>
      <c r="F951">
        <f t="shared" si="92"/>
        <v>1.9068629859112973</v>
      </c>
      <c r="G951" s="9">
        <f t="shared" si="88"/>
        <v>-5.0958224900840641</v>
      </c>
      <c r="H951">
        <f t="shared" si="89"/>
        <v>4.0958224900840641</v>
      </c>
      <c r="S951" s="2"/>
      <c r="T951" s="1"/>
    </row>
    <row r="952" spans="1:20" x14ac:dyDescent="0.25">
      <c r="A952" s="2">
        <v>95.0951441441442</v>
      </c>
      <c r="B952" s="1">
        <v>4.33535720726451E-3</v>
      </c>
      <c r="C952">
        <f t="shared" si="87"/>
        <v>1.9782063581315206</v>
      </c>
      <c r="D952">
        <f t="shared" si="90"/>
        <v>-5.1234633416144183E-2</v>
      </c>
      <c r="E952">
        <f t="shared" si="91"/>
        <v>1.9965389347427014E-2</v>
      </c>
      <c r="F952">
        <f t="shared" si="92"/>
        <v>1.898611577887533</v>
      </c>
      <c r="G952" s="9">
        <f t="shared" si="88"/>
        <v>-5.1011959323795431</v>
      </c>
      <c r="H952">
        <f t="shared" si="89"/>
        <v>4.1011959323795431</v>
      </c>
      <c r="S952" s="2"/>
      <c r="T952" s="1"/>
    </row>
    <row r="953" spans="1:20" x14ac:dyDescent="0.25">
      <c r="A953" s="2">
        <v>95.195243243243297</v>
      </c>
      <c r="B953" s="1">
        <v>4.3120542176053401E-3</v>
      </c>
      <c r="C953">
        <f t="shared" si="87"/>
        <v>1.978663164066423</v>
      </c>
      <c r="D953">
        <f t="shared" si="90"/>
        <v>-5.1012887265025786E-2</v>
      </c>
      <c r="E953">
        <f t="shared" si="91"/>
        <v>1.9858069795870258E-2</v>
      </c>
      <c r="F953">
        <f t="shared" si="92"/>
        <v>1.8903937845591718</v>
      </c>
      <c r="G953" s="9">
        <f t="shared" si="88"/>
        <v>-5.1065693905489233</v>
      </c>
      <c r="H953">
        <f t="shared" si="89"/>
        <v>4.1065693905489233</v>
      </c>
      <c r="S953" s="2"/>
      <c r="T953" s="1"/>
    </row>
    <row r="954" spans="1:20" x14ac:dyDescent="0.25">
      <c r="A954" s="2">
        <v>95.295342342342394</v>
      </c>
      <c r="B954" s="1">
        <v>4.2888764839058404E-3</v>
      </c>
      <c r="C954">
        <f t="shared" si="87"/>
        <v>1.9791194901276659</v>
      </c>
      <c r="D954">
        <f t="shared" si="90"/>
        <v>-5.0792044697973028E-2</v>
      </c>
      <c r="E954">
        <f t="shared" si="91"/>
        <v>1.9751327154624909E-2</v>
      </c>
      <c r="F954">
        <f t="shared" si="92"/>
        <v>1.8822094829155842</v>
      </c>
      <c r="G954" s="9">
        <f t="shared" si="88"/>
        <v>-5.1119428644111826</v>
      </c>
      <c r="H954">
        <f t="shared" si="89"/>
        <v>4.1119428644111826</v>
      </c>
      <c r="S954" s="2"/>
      <c r="T954" s="1"/>
    </row>
    <row r="955" spans="1:20" x14ac:dyDescent="0.25">
      <c r="A955" s="2">
        <v>95.395441441441406</v>
      </c>
      <c r="B955" s="1">
        <v>4.2658233329021496E-3</v>
      </c>
      <c r="C955">
        <f t="shared" si="87"/>
        <v>1.9795753373221823</v>
      </c>
      <c r="D955">
        <f t="shared" si="90"/>
        <v>-5.0572102408454694E-2</v>
      </c>
      <c r="E955">
        <f t="shared" si="91"/>
        <v>1.9645158321827685E-2</v>
      </c>
      <c r="F955">
        <f t="shared" si="92"/>
        <v>1.8740585502977583</v>
      </c>
      <c r="G955" s="9">
        <f t="shared" si="88"/>
        <v>-5.1173163539354425</v>
      </c>
      <c r="H955">
        <f t="shared" si="89"/>
        <v>4.1173163539354425</v>
      </c>
      <c r="S955" s="2"/>
      <c r="T955" s="1"/>
    </row>
    <row r="956" spans="1:20" x14ac:dyDescent="0.25">
      <c r="A956" s="2">
        <v>95.495540540540503</v>
      </c>
      <c r="B956" s="1">
        <v>4.2428940949496901E-3</v>
      </c>
      <c r="C956">
        <f t="shared" si="87"/>
        <v>1.9800307066537406</v>
      </c>
      <c r="D956">
        <f t="shared" si="90"/>
        <v>-5.0353057097616394E-2</v>
      </c>
      <c r="E956">
        <f t="shared" si="91"/>
        <v>1.953956021230566E-2</v>
      </c>
      <c r="F956">
        <f t="shared" si="92"/>
        <v>1.8659408643985673</v>
      </c>
      <c r="G956" s="9">
        <f t="shared" si="88"/>
        <v>-5.1226898588207916</v>
      </c>
      <c r="H956">
        <f t="shared" si="89"/>
        <v>4.1226898588207916</v>
      </c>
      <c r="S956" s="2"/>
      <c r="T956" s="1"/>
    </row>
    <row r="957" spans="1:20" x14ac:dyDescent="0.25">
      <c r="A957" s="2">
        <v>95.5956396396396</v>
      </c>
      <c r="B957" s="1">
        <v>4.2200881040029897E-3</v>
      </c>
      <c r="C957">
        <f t="shared" si="87"/>
        <v>1.980485599122956</v>
      </c>
      <c r="D957">
        <f t="shared" si="90"/>
        <v>-5.0134905477854194E-2</v>
      </c>
      <c r="E957">
        <f t="shared" si="91"/>
        <v>1.9434529757481118E-2</v>
      </c>
      <c r="F957">
        <f t="shared" si="92"/>
        <v>1.8578563032620174</v>
      </c>
      <c r="G957" s="9">
        <f t="shared" si="88"/>
        <v>-5.1280633790440593</v>
      </c>
      <c r="H957">
        <f t="shared" si="89"/>
        <v>4.1280633790440593</v>
      </c>
      <c r="S957" s="2"/>
      <c r="T957" s="1"/>
    </row>
    <row r="958" spans="1:20" x14ac:dyDescent="0.25">
      <c r="A958" s="2">
        <v>95.695738738738697</v>
      </c>
      <c r="B958" s="1">
        <v>4.19740469759689E-3</v>
      </c>
      <c r="C958">
        <f t="shared" si="87"/>
        <v>1.9809400157273052</v>
      </c>
      <c r="D958">
        <f t="shared" si="90"/>
        <v>-4.9917644269593338E-2</v>
      </c>
      <c r="E958">
        <f t="shared" si="91"/>
        <v>1.9330063905286101E-2</v>
      </c>
      <c r="F958">
        <f t="shared" si="92"/>
        <v>1.8498047452833817</v>
      </c>
      <c r="G958" s="9">
        <f t="shared" si="88"/>
        <v>-5.1334369143734726</v>
      </c>
      <c r="H958">
        <f t="shared" si="89"/>
        <v>4.1334369143734726</v>
      </c>
      <c r="S958" s="2"/>
      <c r="T958" s="1"/>
    </row>
    <row r="959" spans="1:20" x14ac:dyDescent="0.25">
      <c r="A959" s="2">
        <v>95.795837837837894</v>
      </c>
      <c r="B959" s="1">
        <v>4.1748432168267399E-3</v>
      </c>
      <c r="C959">
        <f t="shared" si="87"/>
        <v>1.9813939574611399</v>
      </c>
      <c r="D959">
        <f t="shared" si="90"/>
        <v>-4.9701270203907695E-2</v>
      </c>
      <c r="E959">
        <f t="shared" si="91"/>
        <v>1.9226159620070158E-2</v>
      </c>
      <c r="F959">
        <f t="shared" si="92"/>
        <v>1.8417860692086279</v>
      </c>
      <c r="G959" s="9">
        <f t="shared" si="88"/>
        <v>-5.1388104647377775</v>
      </c>
      <c r="H959">
        <f t="shared" si="89"/>
        <v>4.1388104647377775</v>
      </c>
      <c r="S959" s="2"/>
      <c r="T959" s="1"/>
    </row>
    <row r="960" spans="1:20" x14ac:dyDescent="0.25">
      <c r="A960" s="2">
        <v>95.895936936936906</v>
      </c>
      <c r="B960" s="1">
        <v>4.1524030063298297E-3</v>
      </c>
      <c r="C960">
        <f t="shared" si="87"/>
        <v>1.981847425315697</v>
      </c>
      <c r="D960">
        <f t="shared" si="90"/>
        <v>-4.9485780020340771E-2</v>
      </c>
      <c r="E960">
        <f t="shared" si="91"/>
        <v>1.91228138825143E-2</v>
      </c>
      <c r="F960">
        <f t="shared" si="92"/>
        <v>1.8338001541343729</v>
      </c>
      <c r="G960" s="9">
        <f t="shared" si="88"/>
        <v>-5.1441840299734238</v>
      </c>
      <c r="H960">
        <f t="shared" si="89"/>
        <v>4.1441840299734238</v>
      </c>
      <c r="S960" s="2"/>
      <c r="T960" s="1"/>
    </row>
    <row r="961" spans="1:20" x14ac:dyDescent="0.25">
      <c r="A961" s="2">
        <v>95.996036036036003</v>
      </c>
      <c r="B961" s="1">
        <v>4.13008341426605E-3</v>
      </c>
      <c r="C961">
        <f t="shared" si="87"/>
        <v>1.9823004202791161</v>
      </c>
      <c r="D961">
        <f t="shared" si="90"/>
        <v>-4.9271170468025462E-2</v>
      </c>
      <c r="E961">
        <f t="shared" si="91"/>
        <v>1.9020023689542719E-2</v>
      </c>
      <c r="F961">
        <f t="shared" si="92"/>
        <v>1.8258468795076013</v>
      </c>
      <c r="G961" s="9">
        <f t="shared" si="88"/>
        <v>-5.1495576098827884</v>
      </c>
      <c r="H961">
        <f t="shared" si="89"/>
        <v>4.1495576098827884</v>
      </c>
      <c r="S961" s="2"/>
      <c r="T961" s="1"/>
    </row>
    <row r="962" spans="1:20" x14ac:dyDescent="0.25">
      <c r="A962" s="2">
        <v>96.0961351351351</v>
      </c>
      <c r="B962" s="1">
        <v>4.1078837922988096E-3</v>
      </c>
      <c r="C962">
        <f t="shared" si="87"/>
        <v>1.982752943336449</v>
      </c>
      <c r="D962">
        <f t="shared" si="90"/>
        <v>-4.9057438306197139E-2</v>
      </c>
      <c r="E962">
        <f t="shared" si="91"/>
        <v>1.8917786054233124E-2</v>
      </c>
      <c r="F962">
        <f t="shared" si="92"/>
        <v>1.8179261251251606</v>
      </c>
      <c r="G962" s="9">
        <f t="shared" si="88"/>
        <v>-5.1549312044232725</v>
      </c>
      <c r="H962">
        <f t="shared" si="89"/>
        <v>4.1549312044232725</v>
      </c>
      <c r="S962" s="2"/>
      <c r="T962" s="1"/>
    </row>
    <row r="963" spans="1:20" x14ac:dyDescent="0.25">
      <c r="A963" s="2">
        <v>96.196234234234197</v>
      </c>
      <c r="B963" s="1">
        <v>4.0858034955767002E-3</v>
      </c>
      <c r="C963">
        <f t="shared" ref="C963:C1001" si="93">LOG(0.5*A963+SQRT(0.25*A963^2+1))</f>
        <v>1.9832049954696733</v>
      </c>
      <c r="D963">
        <f t="shared" si="90"/>
        <v>-4.8844580302319932E-2</v>
      </c>
      <c r="E963">
        <f t="shared" si="91"/>
        <v>1.8816098005732872E-2</v>
      </c>
      <c r="F963">
        <f t="shared" si="92"/>
        <v>1.8100377711337863</v>
      </c>
      <c r="G963" s="9">
        <f t="shared" si="88"/>
        <v>-5.1603048133723037</v>
      </c>
      <c r="H963">
        <f t="shared" si="89"/>
        <v>4.1603048133723037</v>
      </c>
      <c r="S963" s="2"/>
      <c r="T963" s="1"/>
    </row>
    <row r="964" spans="1:20" x14ac:dyDescent="0.25">
      <c r="A964" s="2">
        <v>96.296333333333294</v>
      </c>
      <c r="B964" s="1">
        <v>4.0638418827141599E-3</v>
      </c>
      <c r="C964">
        <f t="shared" si="93"/>
        <v>1.9836565776577055</v>
      </c>
      <c r="D964">
        <f t="shared" si="90"/>
        <v>-4.8632593234554142E-2</v>
      </c>
      <c r="E964">
        <f t="shared" si="91"/>
        <v>1.8714956589169593E-2</v>
      </c>
      <c r="F964">
        <f t="shared" si="92"/>
        <v>1.8021816980295375</v>
      </c>
      <c r="G964" s="9">
        <f t="shared" ref="G964:G1001" si="94">((E964-E963)/E963)/((A964-A963)/A963)</f>
        <v>-5.1656784366532777</v>
      </c>
      <c r="H964">
        <f t="shared" ref="H964:H1001" si="95">ABS(-1-G964)</f>
        <v>4.1656784366532777</v>
      </c>
      <c r="S964" s="2"/>
      <c r="T964" s="1"/>
    </row>
    <row r="965" spans="1:20" x14ac:dyDescent="0.25">
      <c r="A965" s="2">
        <v>96.396432432432405</v>
      </c>
      <c r="B965" s="1">
        <v>4.0419983157733699E-3</v>
      </c>
      <c r="C965">
        <f t="shared" si="93"/>
        <v>1.9841076908764137</v>
      </c>
      <c r="D965">
        <f t="shared" si="90"/>
        <v>-4.8421473889287775E-2</v>
      </c>
      <c r="E965">
        <f t="shared" si="91"/>
        <v>1.8614358865567008E-2</v>
      </c>
      <c r="F965">
        <f t="shared" si="92"/>
        <v>1.7943577866576792</v>
      </c>
      <c r="G965" s="9">
        <f t="shared" si="94"/>
        <v>-5.1710520740928745</v>
      </c>
      <c r="H965">
        <f t="shared" si="95"/>
        <v>4.1710520740928745</v>
      </c>
      <c r="S965" s="2"/>
      <c r="T965" s="1"/>
    </row>
    <row r="966" spans="1:20" x14ac:dyDescent="0.25">
      <c r="A966" s="2">
        <v>96.496531531531502</v>
      </c>
      <c r="B966" s="1">
        <v>4.0202721602452599E-3</v>
      </c>
      <c r="C966">
        <f t="shared" si="93"/>
        <v>1.9845583360986301</v>
      </c>
      <c r="D966">
        <f t="shared" ref="D966:D1001" si="96">(B966-B965)/(C966-C965)</f>
        <v>-4.8211219063314339E-2</v>
      </c>
      <c r="E966">
        <f t="shared" ref="E966:E1001" si="97">(1/10^B966)*(10^(2*B966)-1)</f>
        <v>1.8514301911758034E-2</v>
      </c>
      <c r="F966">
        <f t="shared" ref="F966:F1001" si="98">A966*E966</f>
        <v>1.7865659182122531</v>
      </c>
      <c r="G966" s="9">
        <f t="shared" si="94"/>
        <v>-5.1764257255858519</v>
      </c>
      <c r="H966">
        <f t="shared" si="95"/>
        <v>4.1764257255858519</v>
      </c>
      <c r="S966" s="2"/>
      <c r="T966" s="1"/>
    </row>
    <row r="967" spans="1:20" x14ac:dyDescent="0.25">
      <c r="A967" s="2">
        <v>96.5966306306306</v>
      </c>
      <c r="B967" s="1">
        <v>3.9986627850315598E-3</v>
      </c>
      <c r="C967">
        <f t="shared" si="93"/>
        <v>1.9850085142941634</v>
      </c>
      <c r="D967">
        <f t="shared" si="96"/>
        <v>-4.8001825561768241E-2</v>
      </c>
      <c r="E967">
        <f t="shared" si="97"/>
        <v>1.8414782820300228E-2</v>
      </c>
      <c r="F967">
        <f t="shared" si="98"/>
        <v>1.7788059742358231</v>
      </c>
      <c r="G967" s="9">
        <f t="shared" si="94"/>
        <v>-5.181799390992146</v>
      </c>
      <c r="H967">
        <f t="shared" si="95"/>
        <v>4.181799390992146</v>
      </c>
      <c r="S967" s="2"/>
      <c r="T967" s="1"/>
    </row>
    <row r="968" spans="1:20" x14ac:dyDescent="0.25">
      <c r="A968" s="2">
        <v>96.696729729729697</v>
      </c>
      <c r="B968" s="1">
        <v>3.9771695624260797E-3</v>
      </c>
      <c r="C968">
        <f t="shared" si="93"/>
        <v>1.9854582264298122</v>
      </c>
      <c r="D968">
        <f t="shared" si="96"/>
        <v>-4.7793290199898683E-2</v>
      </c>
      <c r="E968">
        <f t="shared" si="97"/>
        <v>1.8315798699391646E-2</v>
      </c>
      <c r="F968">
        <f t="shared" si="98"/>
        <v>1.7710778366192088</v>
      </c>
      <c r="G968" s="9">
        <f t="shared" si="94"/>
        <v>-5.1871730701455174</v>
      </c>
      <c r="H968">
        <f t="shared" si="95"/>
        <v>4.1871730701455174</v>
      </c>
      <c r="S968" s="2"/>
      <c r="T968" s="1"/>
    </row>
    <row r="969" spans="1:20" x14ac:dyDescent="0.25">
      <c r="A969" s="2">
        <v>96.796828828828794</v>
      </c>
      <c r="B969" s="1">
        <v>3.9557918680966902E-3</v>
      </c>
      <c r="C969">
        <f t="shared" si="93"/>
        <v>1.9859074734693758</v>
      </c>
      <c r="D969">
        <f t="shared" si="96"/>
        <v>-4.7585609802025829E-2</v>
      </c>
      <c r="E969">
        <f t="shared" si="97"/>
        <v>1.8217346672785305E-2</v>
      </c>
      <c r="F969">
        <f t="shared" si="98"/>
        <v>1.7633813876010329</v>
      </c>
      <c r="G969" s="9">
        <f t="shared" si="94"/>
        <v>-5.1925467629466482</v>
      </c>
      <c r="H969">
        <f t="shared" si="95"/>
        <v>4.1925467629466482</v>
      </c>
      <c r="S969" s="2"/>
      <c r="T969" s="1"/>
    </row>
    <row r="970" spans="1:20" x14ac:dyDescent="0.25">
      <c r="A970" s="2">
        <v>96.896927927927905</v>
      </c>
      <c r="B970" s="1">
        <v>3.9345290810669604E-3</v>
      </c>
      <c r="C970">
        <f t="shared" si="93"/>
        <v>1.9863562563736683</v>
      </c>
      <c r="D970">
        <f t="shared" si="96"/>
        <v>-4.7378781202126574E-2</v>
      </c>
      <c r="E970">
        <f t="shared" si="97"/>
        <v>1.8119423879705814E-2</v>
      </c>
      <c r="F970">
        <f t="shared" si="98"/>
        <v>1.7557165097674301</v>
      </c>
      <c r="G970" s="9">
        <f t="shared" si="94"/>
        <v>-5.1979204692745817</v>
      </c>
      <c r="H970">
        <f t="shared" si="95"/>
        <v>4.1979204692745817</v>
      </c>
      <c r="S970" s="2"/>
      <c r="T970" s="1"/>
    </row>
    <row r="971" spans="1:20" x14ac:dyDescent="0.25">
      <c r="A971" s="2">
        <v>96.997027027027002</v>
      </c>
      <c r="B971" s="1">
        <v>3.9133805836983797E-3</v>
      </c>
      <c r="C971">
        <f t="shared" si="93"/>
        <v>1.98680457610053</v>
      </c>
      <c r="D971">
        <f t="shared" si="96"/>
        <v>-4.7172801243043967E-2</v>
      </c>
      <c r="E971">
        <f t="shared" si="97"/>
        <v>1.8022027474766136E-2</v>
      </c>
      <c r="F971">
        <f t="shared" si="98"/>
        <v>1.748083086051714</v>
      </c>
      <c r="G971" s="9">
        <f t="shared" si="94"/>
        <v>-5.2032941890068996</v>
      </c>
      <c r="H971">
        <f t="shared" si="95"/>
        <v>4.2032941890068996</v>
      </c>
      <c r="S971" s="2"/>
      <c r="T971" s="1"/>
    </row>
    <row r="972" spans="1:20" x14ac:dyDescent="0.25">
      <c r="A972" s="2">
        <v>97.097126126126099</v>
      </c>
      <c r="B972" s="1">
        <v>3.8923457616722701E-3</v>
      </c>
      <c r="C972">
        <f t="shared" si="93"/>
        <v>1.9872524336048396</v>
      </c>
      <c r="D972">
        <f t="shared" si="96"/>
        <v>-4.6967666777257458E-2</v>
      </c>
      <c r="E972">
        <f t="shared" si="97"/>
        <v>1.7925154627884979E-2</v>
      </c>
      <c r="F972">
        <f t="shared" si="98"/>
        <v>1.7404809997340607</v>
      </c>
      <c r="G972" s="9">
        <f t="shared" si="94"/>
        <v>-5.208667922002431</v>
      </c>
      <c r="H972">
        <f t="shared" si="95"/>
        <v>4.208667922002431</v>
      </c>
      <c r="S972" s="2"/>
      <c r="T972" s="1"/>
    </row>
    <row r="973" spans="1:20" x14ac:dyDescent="0.25">
      <c r="A973" s="2">
        <v>97.197225225225196</v>
      </c>
      <c r="B973" s="1">
        <v>3.8714240039721499E-3</v>
      </c>
      <c r="C973">
        <f t="shared" si="93"/>
        <v>1.9876998298385269</v>
      </c>
      <c r="D973">
        <f t="shared" si="96"/>
        <v>-4.6763374666099769E-2</v>
      </c>
      <c r="E973">
        <f t="shared" si="97"/>
        <v>1.7828802524205042E-2</v>
      </c>
      <c r="F973">
        <f t="shared" si="98"/>
        <v>1.732910134441221</v>
      </c>
      <c r="G973" s="9">
        <f t="shared" si="94"/>
        <v>-5.2140416680863009</v>
      </c>
      <c r="H973">
        <f t="shared" si="95"/>
        <v>4.2140416680863009</v>
      </c>
      <c r="S973" s="2"/>
      <c r="T973" s="1"/>
    </row>
    <row r="974" spans="1:20" x14ac:dyDescent="0.25">
      <c r="A974" s="2">
        <v>97.297324324324293</v>
      </c>
      <c r="B974" s="1">
        <v>3.8506147028655002E-3</v>
      </c>
      <c r="C974">
        <f t="shared" si="93"/>
        <v>1.9881467657505845</v>
      </c>
      <c r="D974">
        <f t="shared" si="96"/>
        <v>-4.65599217812886E-2</v>
      </c>
      <c r="E974">
        <f t="shared" si="97"/>
        <v>1.7732968364008124E-2</v>
      </c>
      <c r="F974">
        <f t="shared" si="98"/>
        <v>1.7253703741458808</v>
      </c>
      <c r="G974" s="9">
        <f t="shared" si="94"/>
        <v>-5.2194154272395519</v>
      </c>
      <c r="H974">
        <f t="shared" si="95"/>
        <v>4.2194154272395519</v>
      </c>
      <c r="S974" s="2"/>
      <c r="T974" s="1"/>
    </row>
    <row r="975" spans="1:20" x14ac:dyDescent="0.25">
      <c r="A975" s="2">
        <v>97.397423423423405</v>
      </c>
      <c r="B975" s="1">
        <v>3.8299172538866898E-3</v>
      </c>
      <c r="C975">
        <f t="shared" si="93"/>
        <v>1.98859324228708</v>
      </c>
      <c r="D975">
        <f t="shared" si="96"/>
        <v>-4.6357305002559648E-2</v>
      </c>
      <c r="E975">
        <f t="shared" si="97"/>
        <v>1.7637649362637002E-2</v>
      </c>
      <c r="F975">
        <f t="shared" si="98"/>
        <v>1.7178616031666301</v>
      </c>
      <c r="G975" s="9">
        <f t="shared" si="94"/>
        <v>-5.2247891992586712</v>
      </c>
      <c r="H975">
        <f t="shared" si="95"/>
        <v>4.2247891992586712</v>
      </c>
      <c r="S975" s="2"/>
      <c r="T975" s="1"/>
    </row>
    <row r="976" spans="1:20" x14ac:dyDescent="0.25">
      <c r="A976" s="2">
        <v>97.497522522522502</v>
      </c>
      <c r="B976" s="1">
        <v>3.8093310558190699E-3</v>
      </c>
      <c r="C976">
        <f t="shared" si="93"/>
        <v>1.9890392603911682</v>
      </c>
      <c r="D976">
        <f t="shared" si="96"/>
        <v>-4.6155521219717624E-2</v>
      </c>
      <c r="E976">
        <f t="shared" si="97"/>
        <v>1.7542842750412672E-2</v>
      </c>
      <c r="F976">
        <f t="shared" si="98"/>
        <v>1.7103837061674301</v>
      </c>
      <c r="G976" s="9">
        <f t="shared" si="94"/>
        <v>-5.2301629840321313</v>
      </c>
      <c r="H976">
        <f t="shared" si="95"/>
        <v>4.2301629840321313</v>
      </c>
      <c r="S976" s="2"/>
      <c r="T976" s="1"/>
    </row>
    <row r="977" spans="1:20" x14ac:dyDescent="0.25">
      <c r="A977" s="2">
        <v>97.597621621621599</v>
      </c>
      <c r="B977" s="1">
        <v>3.7888555106775699E-3</v>
      </c>
      <c r="C977">
        <f t="shared" si="93"/>
        <v>1.9894848210031026</v>
      </c>
      <c r="D977">
        <f t="shared" si="96"/>
        <v>-4.5954567331709793E-2</v>
      </c>
      <c r="E977">
        <f t="shared" si="97"/>
        <v>1.7448545772553534E-2</v>
      </c>
      <c r="F977">
        <f t="shared" si="98"/>
        <v>1.7029365681572251</v>
      </c>
      <c r="G977" s="9">
        <f t="shared" si="94"/>
        <v>-5.2355367814529892</v>
      </c>
      <c r="H977">
        <f t="shared" si="95"/>
        <v>4.2355367814529892</v>
      </c>
      <c r="S977" s="2"/>
      <c r="T977" s="1"/>
    </row>
    <row r="978" spans="1:20" x14ac:dyDescent="0.25">
      <c r="A978" s="2">
        <v>97.697720720720696</v>
      </c>
      <c r="B978" s="1">
        <v>3.7684900236913199E-3</v>
      </c>
      <c r="C978">
        <f t="shared" si="93"/>
        <v>1.989929925060248</v>
      </c>
      <c r="D978">
        <f t="shared" si="96"/>
        <v>-4.5754440246763485E-2</v>
      </c>
      <c r="E978">
        <f t="shared" si="97"/>
        <v>1.7354755689094978E-2</v>
      </c>
      <c r="F978">
        <f t="shared" si="98"/>
        <v>1.6955200744895398</v>
      </c>
      <c r="G978" s="9">
        <f t="shared" si="94"/>
        <v>-5.2409105914282978</v>
      </c>
      <c r="H978">
        <f t="shared" si="95"/>
        <v>4.2409105914282978</v>
      </c>
      <c r="S978" s="2"/>
      <c r="T978" s="1"/>
    </row>
    <row r="979" spans="1:20" x14ac:dyDescent="0.25">
      <c r="A979" s="2">
        <v>97.797819819819793</v>
      </c>
      <c r="B979" s="1">
        <v>3.7482340032864701E-3</v>
      </c>
      <c r="C979">
        <f t="shared" si="93"/>
        <v>1.9903745734970912</v>
      </c>
      <c r="D979">
        <f t="shared" si="96"/>
        <v>-4.5555136882201593E-2</v>
      </c>
      <c r="E979">
        <f t="shared" si="97"/>
        <v>1.7261469774810922E-2</v>
      </c>
      <c r="F979">
        <f t="shared" si="98"/>
        <v>1.6881341108622239</v>
      </c>
      <c r="G979" s="9">
        <f t="shared" si="94"/>
        <v>-5.2462844137906846</v>
      </c>
      <c r="H979">
        <f t="shared" si="95"/>
        <v>4.2462844137906846</v>
      </c>
      <c r="S979" s="2"/>
      <c r="T979" s="1"/>
    </row>
    <row r="980" spans="1:20" x14ac:dyDescent="0.25">
      <c r="A980" s="2">
        <v>97.897918918918904</v>
      </c>
      <c r="B980" s="1">
        <v>3.72808686106889E-3</v>
      </c>
      <c r="C980">
        <f t="shared" si="93"/>
        <v>1.990818767245254</v>
      </c>
      <c r="D980">
        <f t="shared" si="96"/>
        <v>-4.535665416479228E-2</v>
      </c>
      <c r="E980">
        <f t="shared" si="97"/>
        <v>1.7168685319133136E-2</v>
      </c>
      <c r="F980">
        <f t="shared" si="98"/>
        <v>1.680778563316929</v>
      </c>
      <c r="G980" s="9">
        <f t="shared" si="94"/>
        <v>-5.2516582484448371</v>
      </c>
      <c r="H980">
        <f t="shared" si="95"/>
        <v>4.2516582484448371</v>
      </c>
      <c r="S980" s="2"/>
      <c r="T980" s="1"/>
    </row>
    <row r="981" spans="1:20" x14ac:dyDescent="0.25">
      <c r="A981" s="2">
        <v>97.998018018018001</v>
      </c>
      <c r="B981" s="1">
        <v>3.7080480118072598E-3</v>
      </c>
      <c r="C981">
        <f t="shared" si="93"/>
        <v>1.9912625072335042</v>
      </c>
      <c r="D981">
        <f t="shared" si="96"/>
        <v>-4.5158989030150955E-2</v>
      </c>
      <c r="E981">
        <f t="shared" si="97"/>
        <v>1.7076399626072748E-2</v>
      </c>
      <c r="F981">
        <f t="shared" si="98"/>
        <v>1.673453318238753</v>
      </c>
      <c r="G981" s="9">
        <f t="shared" si="94"/>
        <v>-5.2570320952746847</v>
      </c>
      <c r="H981">
        <f t="shared" si="95"/>
        <v>4.2570320952746847</v>
      </c>
      <c r="S981" s="2"/>
      <c r="T981" s="1"/>
    </row>
    <row r="982" spans="1:20" x14ac:dyDescent="0.25">
      <c r="A982" s="2">
        <v>98.098117117117098</v>
      </c>
      <c r="B982" s="1">
        <v>3.68811687341569E-3</v>
      </c>
      <c r="C982">
        <f t="shared" si="93"/>
        <v>1.9917057943877672</v>
      </c>
      <c r="D982">
        <f t="shared" si="96"/>
        <v>-4.4962138424035063E-2</v>
      </c>
      <c r="E982">
        <f t="shared" si="97"/>
        <v>1.6984610014141487E-2</v>
      </c>
      <c r="F982">
        <f t="shared" si="98"/>
        <v>1.6661582623558115</v>
      </c>
      <c r="G982" s="9">
        <f t="shared" si="94"/>
        <v>-5.2624059541739676</v>
      </c>
      <c r="H982">
        <f t="shared" si="95"/>
        <v>4.2624059541739676</v>
      </c>
      <c r="S982" s="2"/>
      <c r="T982" s="1"/>
    </row>
    <row r="983" spans="1:20" x14ac:dyDescent="0.25">
      <c r="A983" s="2">
        <v>98.198216216216196</v>
      </c>
      <c r="B983" s="1">
        <v>3.6682928669372998E-3</v>
      </c>
      <c r="C983">
        <f t="shared" si="93"/>
        <v>1.9921486296311381</v>
      </c>
      <c r="D983">
        <f t="shared" si="96"/>
        <v>-4.476609930023917E-2</v>
      </c>
      <c r="E983">
        <f t="shared" si="97"/>
        <v>1.6893313816274246E-2</v>
      </c>
      <c r="F983">
        <f t="shared" si="98"/>
        <v>1.6588932827388907</v>
      </c>
      <c r="G983" s="9">
        <f t="shared" si="94"/>
        <v>-5.2677798250028163</v>
      </c>
      <c r="H983">
        <f t="shared" si="95"/>
        <v>4.2677798250028163</v>
      </c>
      <c r="S983" s="2"/>
      <c r="T983" s="1"/>
    </row>
    <row r="984" spans="1:20" x14ac:dyDescent="0.25">
      <c r="A984" s="2">
        <v>98.298315315315307</v>
      </c>
      <c r="B984" s="1">
        <v>3.6485754165270601E-3</v>
      </c>
      <c r="C984">
        <f t="shared" si="93"/>
        <v>1.9925910138838925</v>
      </c>
      <c r="D984">
        <f t="shared" si="96"/>
        <v>-4.4570868622643388E-2</v>
      </c>
      <c r="E984">
        <f t="shared" si="97"/>
        <v>1.6802508379750749E-2</v>
      </c>
      <c r="F984">
        <f t="shared" si="98"/>
        <v>1.6516582668009667</v>
      </c>
      <c r="G984" s="9">
        <f t="shared" si="94"/>
        <v>-5.2731537076583379</v>
      </c>
      <c r="H984">
        <f t="shared" si="95"/>
        <v>4.2731537076583379</v>
      </c>
      <c r="S984" s="2"/>
      <c r="T984" s="1"/>
    </row>
    <row r="985" spans="1:20" x14ac:dyDescent="0.25">
      <c r="A985" s="2">
        <v>98.398414414414404</v>
      </c>
      <c r="B985" s="1">
        <v>3.6289639494351601E-3</v>
      </c>
      <c r="C985">
        <f t="shared" si="93"/>
        <v>1.9930329480634985</v>
      </c>
      <c r="D985">
        <f t="shared" si="96"/>
        <v>-4.4376443363993705E-2</v>
      </c>
      <c r="E985">
        <f t="shared" si="97"/>
        <v>1.6712191066118091E-2</v>
      </c>
      <c r="F985">
        <f t="shared" si="98"/>
        <v>1.6444531022967621</v>
      </c>
      <c r="G985" s="9">
        <f t="shared" si="94"/>
        <v>-5.2785276020539689</v>
      </c>
      <c r="H985">
        <f t="shared" si="95"/>
        <v>4.2785276020539689</v>
      </c>
      <c r="S985" s="2"/>
      <c r="T985" s="1"/>
    </row>
    <row r="986" spans="1:20" x14ac:dyDescent="0.25">
      <c r="A986" s="2">
        <v>98.498513513513501</v>
      </c>
      <c r="B986" s="1">
        <v>3.6094578959903999E-3</v>
      </c>
      <c r="C986">
        <f t="shared" si="93"/>
        <v>1.9934744330846281</v>
      </c>
      <c r="D986">
        <f t="shared" si="96"/>
        <v>-4.418282050623263E-2</v>
      </c>
      <c r="E986">
        <f t="shared" si="97"/>
        <v>1.6622359251115028E-2</v>
      </c>
      <c r="F986">
        <f t="shared" si="98"/>
        <v>1.6372776773224298</v>
      </c>
      <c r="G986" s="9">
        <f t="shared" si="94"/>
        <v>-5.2839015080343428</v>
      </c>
      <c r="H986">
        <f t="shared" si="95"/>
        <v>4.2839015080343428</v>
      </c>
      <c r="S986" s="2"/>
      <c r="T986" s="1"/>
    </row>
    <row r="987" spans="1:20" x14ac:dyDescent="0.25">
      <c r="A987" s="2">
        <v>98.598612612612598</v>
      </c>
      <c r="B987" s="1">
        <v>3.5900566895836002E-3</v>
      </c>
      <c r="C987">
        <f t="shared" si="93"/>
        <v>1.9939154698591683</v>
      </c>
      <c r="D987">
        <f t="shared" si="96"/>
        <v>-4.3989997040554292E-2</v>
      </c>
      <c r="E987">
        <f t="shared" si="97"/>
        <v>1.6533010324594029E-2</v>
      </c>
      <c r="F987">
        <f t="shared" si="98"/>
        <v>1.6301318803149711</v>
      </c>
      <c r="G987" s="9">
        <f t="shared" si="94"/>
        <v>-5.2892754255367453</v>
      </c>
      <c r="H987">
        <f t="shared" si="95"/>
        <v>4.2892754255367453</v>
      </c>
      <c r="S987" s="2"/>
      <c r="T987" s="1"/>
    </row>
    <row r="988" spans="1:20" x14ac:dyDescent="0.25">
      <c r="A988" s="2">
        <v>98.698711711711695</v>
      </c>
      <c r="B988" s="1">
        <v>3.5707597666511698E-3</v>
      </c>
      <c r="C988">
        <f t="shared" si="93"/>
        <v>1.9943560592962326</v>
      </c>
      <c r="D988">
        <f t="shared" si="96"/>
        <v>-4.379796996725481E-2</v>
      </c>
      <c r="E988">
        <f t="shared" si="97"/>
        <v>1.6444141690446699E-2</v>
      </c>
      <c r="F988">
        <f t="shared" si="98"/>
        <v>1.6230156000519382</v>
      </c>
      <c r="G988" s="9">
        <f t="shared" si="94"/>
        <v>-5.2946493544154496</v>
      </c>
      <c r="H988">
        <f t="shared" si="95"/>
        <v>4.2946493544154496</v>
      </c>
      <c r="S988" s="2"/>
      <c r="T988" s="1"/>
    </row>
    <row r="989" spans="1:20" x14ac:dyDescent="0.25">
      <c r="A989" s="2">
        <v>98.798810810810807</v>
      </c>
      <c r="B989" s="1">
        <v>3.5515665666587498E-3</v>
      </c>
      <c r="C989">
        <f t="shared" si="93"/>
        <v>1.9947962023021717</v>
      </c>
      <c r="D989">
        <f t="shared" si="96"/>
        <v>-4.3606736295785299E-2</v>
      </c>
      <c r="E989">
        <f t="shared" si="97"/>
        <v>1.6355750766527108E-2</v>
      </c>
      <c r="F989">
        <f t="shared" si="98"/>
        <v>1.6159287256508856</v>
      </c>
      <c r="G989" s="9">
        <f t="shared" si="94"/>
        <v>-5.300023294587576</v>
      </c>
      <c r="H989">
        <f t="shared" si="95"/>
        <v>4.300023294587576</v>
      </c>
      <c r="S989" s="2"/>
      <c r="T989" s="1"/>
    </row>
    <row r="990" spans="1:20" x14ac:dyDescent="0.25">
      <c r="A990" s="2">
        <v>98.898909909909904</v>
      </c>
      <c r="B990" s="1">
        <v>3.5324765320849201E-3</v>
      </c>
      <c r="C990">
        <f t="shared" si="93"/>
        <v>1.9952358997805859</v>
      </c>
      <c r="D990">
        <f t="shared" si="96"/>
        <v>-4.341629304466036E-2</v>
      </c>
      <c r="E990">
        <f t="shared" si="97"/>
        <v>1.6267834984577682E-2</v>
      </c>
      <c r="F990">
        <f t="shared" si="98"/>
        <v>1.6088711465690286</v>
      </c>
      <c r="G990" s="9">
        <f t="shared" si="94"/>
        <v>-5.3053972459104113</v>
      </c>
      <c r="H990">
        <f t="shared" si="95"/>
        <v>4.3053972459104113</v>
      </c>
      <c r="S990" s="2"/>
      <c r="T990" s="1"/>
    </row>
    <row r="991" spans="1:20" x14ac:dyDescent="0.25">
      <c r="A991" s="2">
        <v>98.999009009009001</v>
      </c>
      <c r="B991" s="1">
        <v>3.5134891084049901E-3</v>
      </c>
      <c r="C991">
        <f t="shared" si="93"/>
        <v>1.9956751526323346</v>
      </c>
      <c r="D991">
        <f t="shared" si="96"/>
        <v>-4.3226637241712378E-2</v>
      </c>
      <c r="E991">
        <f t="shared" si="97"/>
        <v>1.618039179015298E-2</v>
      </c>
      <c r="F991">
        <f t="shared" si="98"/>
        <v>1.6018427526026502</v>
      </c>
      <c r="G991" s="9">
        <f t="shared" si="94"/>
        <v>-5.3107712083236187</v>
      </c>
      <c r="H991">
        <f t="shared" si="95"/>
        <v>4.3107712083236187</v>
      </c>
      <c r="S991" s="2"/>
      <c r="T991" s="1"/>
    </row>
    <row r="992" spans="1:20" x14ac:dyDescent="0.25">
      <c r="A992" s="2">
        <v>99.099108108108098</v>
      </c>
      <c r="B992" s="1">
        <v>3.4946037440748098E-3</v>
      </c>
      <c r="C992">
        <f t="shared" si="93"/>
        <v>1.996113961755549</v>
      </c>
      <c r="D992">
        <f t="shared" si="96"/>
        <v>-4.3037765923919592E-2</v>
      </c>
      <c r="E992">
        <f t="shared" si="97"/>
        <v>1.6093418642546875E-2</v>
      </c>
      <c r="F992">
        <f t="shared" si="98"/>
        <v>1.5948434338867949</v>
      </c>
      <c r="G992" s="9">
        <f t="shared" si="94"/>
        <v>-5.3161451816773102</v>
      </c>
      <c r="H992">
        <f t="shared" si="95"/>
        <v>4.3161451816773102</v>
      </c>
      <c r="S992" s="2"/>
      <c r="T992" s="1"/>
    </row>
    <row r="993" spans="1:20" x14ac:dyDescent="0.25">
      <c r="A993" s="2">
        <v>99.199207207207195</v>
      </c>
      <c r="B993" s="1">
        <v>3.4758198905149398E-3</v>
      </c>
      <c r="C993">
        <f t="shared" si="93"/>
        <v>1.9965523280456414</v>
      </c>
      <c r="D993">
        <f t="shared" si="96"/>
        <v>-4.2849676137072315E-2</v>
      </c>
      <c r="E993">
        <f t="shared" si="97"/>
        <v>1.6006913014716819E-2</v>
      </c>
      <c r="F993">
        <f t="shared" si="98"/>
        <v>1.5878730808946353</v>
      </c>
      <c r="G993" s="9">
        <f t="shared" si="94"/>
        <v>-5.3215191659283061</v>
      </c>
      <c r="H993">
        <f t="shared" si="95"/>
        <v>4.3215191659283061</v>
      </c>
      <c r="S993" s="2"/>
      <c r="T993" s="1"/>
    </row>
    <row r="994" spans="1:20" x14ac:dyDescent="0.25">
      <c r="A994" s="2">
        <v>99.299306306306306</v>
      </c>
      <c r="B994" s="1">
        <v>3.4571370020945601E-3</v>
      </c>
      <c r="C994">
        <f t="shared" si="93"/>
        <v>1.9969902523953178</v>
      </c>
      <c r="D994">
        <f t="shared" si="96"/>
        <v>-4.2662364936286834E-2</v>
      </c>
      <c r="E994">
        <f t="shared" si="97"/>
        <v>1.5920872393212351E-2</v>
      </c>
      <c r="F994">
        <f t="shared" si="98"/>
        <v>1.5809315844372092</v>
      </c>
      <c r="G994" s="9">
        <f t="shared" si="94"/>
        <v>-5.3268931609066206</v>
      </c>
      <c r="H994">
        <f t="shared" si="95"/>
        <v>4.3268931609066206</v>
      </c>
      <c r="S994" s="2"/>
      <c r="T994" s="1"/>
    </row>
    <row r="995" spans="1:20" x14ac:dyDescent="0.25">
      <c r="A995" s="2">
        <v>99.399405405405403</v>
      </c>
      <c r="B995" s="1">
        <v>3.4385545361157099E-3</v>
      </c>
      <c r="C995">
        <f t="shared" si="93"/>
        <v>1.997427735694588</v>
      </c>
      <c r="D995">
        <f t="shared" si="96"/>
        <v>-4.2475829385601405E-2</v>
      </c>
      <c r="E995">
        <f t="shared" si="97"/>
        <v>1.5835294278100289E-2</v>
      </c>
      <c r="F995">
        <f t="shared" si="98"/>
        <v>1.5740188356627871</v>
      </c>
      <c r="G995" s="9">
        <f t="shared" si="94"/>
        <v>-5.3322671665454511</v>
      </c>
      <c r="H995">
        <f t="shared" si="95"/>
        <v>4.3322671665454511</v>
      </c>
      <c r="S995" s="2"/>
      <c r="T995" s="1"/>
    </row>
    <row r="996" spans="1:20" x14ac:dyDescent="0.25">
      <c r="A996" s="2">
        <v>99.4995045045045</v>
      </c>
      <c r="B996" s="1">
        <v>3.4200719527975399E-3</v>
      </c>
      <c r="C996">
        <f t="shared" si="93"/>
        <v>1.997864778830776</v>
      </c>
      <c r="D996">
        <f t="shared" si="96"/>
        <v>-4.2290066558145253E-2</v>
      </c>
      <c r="E996">
        <f t="shared" si="97"/>
        <v>1.5750176182892997E-2</v>
      </c>
      <c r="F996">
        <f t="shared" si="98"/>
        <v>1.5671347260565012</v>
      </c>
      <c r="G996" s="9">
        <f t="shared" si="94"/>
        <v>-5.3376411827098158</v>
      </c>
      <c r="H996">
        <f t="shared" si="95"/>
        <v>4.3376411827098158</v>
      </c>
      <c r="S996" s="2"/>
      <c r="T996" s="1"/>
    </row>
    <row r="997" spans="1:20" x14ac:dyDescent="0.25">
      <c r="A997" s="2">
        <v>99.599603603603597</v>
      </c>
      <c r="B997" s="1">
        <v>3.40168871526035E-3</v>
      </c>
      <c r="C997">
        <f t="shared" si="93"/>
        <v>1.9983013826885316</v>
      </c>
      <c r="D997">
        <f t="shared" si="96"/>
        <v>-4.2105073536654332E-2</v>
      </c>
      <c r="E997">
        <f t="shared" si="97"/>
        <v>1.5665515634474096E-2</v>
      </c>
      <c r="F997">
        <f t="shared" si="98"/>
        <v>1.5602791474396747</v>
      </c>
      <c r="G997" s="9">
        <f t="shared" si="94"/>
        <v>-5.3430152093872127</v>
      </c>
      <c r="H997">
        <f t="shared" si="95"/>
        <v>4.3430152093872127</v>
      </c>
      <c r="S997" s="2"/>
      <c r="T997" s="1"/>
    </row>
    <row r="998" spans="1:20" x14ac:dyDescent="0.25">
      <c r="A998" s="2">
        <v>99.699702702702695</v>
      </c>
      <c r="B998" s="1">
        <v>3.3834042895105202E-3</v>
      </c>
      <c r="C998">
        <f t="shared" si="93"/>
        <v>1.9987375481498413</v>
      </c>
      <c r="D998">
        <f t="shared" si="96"/>
        <v>-4.1920847411733138E-2</v>
      </c>
      <c r="E998">
        <f t="shared" si="97"/>
        <v>1.5581310173029609E-2</v>
      </c>
      <c r="F998">
        <f t="shared" si="98"/>
        <v>1.553451991969649</v>
      </c>
      <c r="G998" s="9">
        <f t="shared" si="94"/>
        <v>-5.348389246368475</v>
      </c>
      <c r="H998">
        <f t="shared" si="95"/>
        <v>4.348389246368475</v>
      </c>
      <c r="S998" s="2"/>
      <c r="T998" s="1"/>
    </row>
    <row r="999" spans="1:20" x14ac:dyDescent="0.25">
      <c r="A999" s="2">
        <v>99.799801801801806</v>
      </c>
      <c r="B999" s="1">
        <v>3.3652181444244898E-3</v>
      </c>
      <c r="C999">
        <f t="shared" si="93"/>
        <v>1.9991732760940375</v>
      </c>
      <c r="D999">
        <f t="shared" si="96"/>
        <v>-4.173738528424676E-2</v>
      </c>
      <c r="E999">
        <f t="shared" si="97"/>
        <v>1.5497557351973701E-2</v>
      </c>
      <c r="F999">
        <f t="shared" si="98"/>
        <v>1.5466531521390317</v>
      </c>
      <c r="G999" s="9">
        <f t="shared" si="94"/>
        <v>-5.3537632936103847</v>
      </c>
      <c r="H999">
        <f t="shared" si="95"/>
        <v>4.3537632936103847</v>
      </c>
      <c r="S999" s="2"/>
      <c r="T999" s="1"/>
    </row>
    <row r="1000" spans="1:20" x14ac:dyDescent="0.25">
      <c r="A1000" s="2">
        <v>99.899900900900903</v>
      </c>
      <c r="B1000" s="1">
        <v>3.3471297517336002E-3</v>
      </c>
      <c r="C1000">
        <f t="shared" si="93"/>
        <v>1.999608567397811</v>
      </c>
      <c r="D1000">
        <f t="shared" si="96"/>
        <v>-4.155468426334874E-2</v>
      </c>
      <c r="E1000">
        <f t="shared" si="97"/>
        <v>1.5414254737878139E-2</v>
      </c>
      <c r="F1000">
        <f t="shared" si="98"/>
        <v>1.5398825207752684</v>
      </c>
      <c r="G1000" s="9">
        <f t="shared" si="94"/>
        <v>-5.3591373510313689</v>
      </c>
      <c r="H1000">
        <f t="shared" si="95"/>
        <v>4.3591373510313689</v>
      </c>
      <c r="S1000" s="2"/>
      <c r="T1000" s="1"/>
    </row>
    <row r="1001" spans="1:20" x14ac:dyDescent="0.25">
      <c r="A1001" s="2">
        <v>100</v>
      </c>
      <c r="B1001" s="1">
        <v>3.32913858600872E-3</v>
      </c>
      <c r="C1001">
        <f t="shared" si="93"/>
        <v>2.0000434229352204</v>
      </c>
      <c r="D1001">
        <f t="shared" si="96"/>
        <v>-4.1372741467339109E-2</v>
      </c>
      <c r="E1001">
        <f t="shared" si="97"/>
        <v>1.5331399910402029E-2</v>
      </c>
      <c r="F1001">
        <f t="shared" si="98"/>
        <v>1.5331399910402028</v>
      </c>
      <c r="G1001" s="9">
        <f t="shared" si="94"/>
        <v>-5.3645114185096441</v>
      </c>
      <c r="H1001">
        <f t="shared" si="95"/>
        <v>4.3645114185096441</v>
      </c>
      <c r="S1001" s="2"/>
      <c r="T1001" s="1"/>
    </row>
    <row r="1002" spans="1:20" x14ac:dyDescent="0.25">
      <c r="A1002" s="2"/>
      <c r="B1002" s="1"/>
    </row>
    <row r="1003" spans="1:20" x14ac:dyDescent="0.25">
      <c r="A1003" s="2"/>
      <c r="B1003" s="1"/>
    </row>
    <row r="1004" spans="1:20" x14ac:dyDescent="0.25">
      <c r="A1004" s="2"/>
      <c r="B1004" s="1"/>
    </row>
    <row r="1005" spans="1:20" x14ac:dyDescent="0.25">
      <c r="A1005" s="2"/>
      <c r="B1005" s="1"/>
    </row>
    <row r="1006" spans="1:20" x14ac:dyDescent="0.25">
      <c r="A1006" s="2"/>
      <c r="B1006" s="1"/>
    </row>
    <row r="1007" spans="1:20" x14ac:dyDescent="0.25">
      <c r="A1007" s="2"/>
      <c r="B1007" s="1"/>
    </row>
    <row r="1008" spans="1:20" x14ac:dyDescent="0.25">
      <c r="A1008" s="2"/>
      <c r="B1008" s="1"/>
    </row>
    <row r="1009" spans="1:2" x14ac:dyDescent="0.25">
      <c r="A1009" s="2"/>
      <c r="B1009" s="1"/>
    </row>
    <row r="1010" spans="1:2" x14ac:dyDescent="0.25">
      <c r="A1010" s="2"/>
      <c r="B1010" s="1"/>
    </row>
    <row r="1011" spans="1:2" x14ac:dyDescent="0.25">
      <c r="A1011" s="2"/>
      <c r="B1011" s="1"/>
    </row>
    <row r="1012" spans="1:2" x14ac:dyDescent="0.25">
      <c r="A1012" s="2"/>
      <c r="B1012" s="1"/>
    </row>
    <row r="1013" spans="1:2" x14ac:dyDescent="0.25">
      <c r="A1013" s="2"/>
      <c r="B1013" s="1"/>
    </row>
    <row r="1014" spans="1:2" x14ac:dyDescent="0.25">
      <c r="A1014" s="2"/>
      <c r="B1014" s="1"/>
    </row>
    <row r="1015" spans="1:2" x14ac:dyDescent="0.25">
      <c r="A1015" s="2"/>
      <c r="B1015" s="1"/>
    </row>
    <row r="1016" spans="1:2" x14ac:dyDescent="0.25">
      <c r="A1016" s="2"/>
      <c r="B1016" s="1"/>
    </row>
    <row r="1017" spans="1:2" x14ac:dyDescent="0.25">
      <c r="A1017" s="2"/>
      <c r="B1017" s="1"/>
    </row>
    <row r="1018" spans="1:2" x14ac:dyDescent="0.25">
      <c r="A1018" s="2"/>
      <c r="B1018" s="1"/>
    </row>
    <row r="1019" spans="1:2" x14ac:dyDescent="0.25">
      <c r="A1019" s="2"/>
      <c r="B1019" s="1"/>
    </row>
    <row r="1020" spans="1:2" x14ac:dyDescent="0.25">
      <c r="A1020" s="2"/>
      <c r="B1020" s="1"/>
    </row>
    <row r="1021" spans="1:2" x14ac:dyDescent="0.25">
      <c r="A1021" s="2"/>
      <c r="B1021" s="1"/>
    </row>
    <row r="1022" spans="1:2" x14ac:dyDescent="0.25">
      <c r="A1022" s="2"/>
      <c r="B1022" s="1"/>
    </row>
    <row r="1023" spans="1:2" x14ac:dyDescent="0.25">
      <c r="A1023" s="2"/>
      <c r="B1023" s="1"/>
    </row>
    <row r="1024" spans="1:2" x14ac:dyDescent="0.25">
      <c r="A1024" s="2"/>
      <c r="B1024" s="1"/>
    </row>
    <row r="1025" spans="1:2" x14ac:dyDescent="0.25">
      <c r="A1025" s="2"/>
      <c r="B1025" s="1"/>
    </row>
    <row r="1026" spans="1:2" x14ac:dyDescent="0.25">
      <c r="A1026" s="2"/>
      <c r="B1026" s="1"/>
    </row>
    <row r="1027" spans="1:2" x14ac:dyDescent="0.25">
      <c r="A1027" s="2"/>
      <c r="B1027" s="1"/>
    </row>
    <row r="1028" spans="1:2" x14ac:dyDescent="0.25">
      <c r="A1028" s="2"/>
      <c r="B1028" s="1"/>
    </row>
    <row r="1029" spans="1:2" x14ac:dyDescent="0.25">
      <c r="A1029" s="2"/>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4B0F77B56AD174F9FA6F5A63A782AB2" ma:contentTypeVersion="13" ma:contentTypeDescription="Create a new document." ma:contentTypeScope="" ma:versionID="f6f48d863ea7604bf7da0cbe725f4a7d">
  <xsd:schema xmlns:xsd="http://www.w3.org/2001/XMLSchema" xmlns:xs="http://www.w3.org/2001/XMLSchema" xmlns:p="http://schemas.microsoft.com/office/2006/metadata/properties" xmlns:ns3="7bd0d535-0e6b-4506-b26a-8f38be18c8fb" xmlns:ns4="4f9b6d26-cd48-42ba-ae38-0bfee2cebd4b" targetNamespace="http://schemas.microsoft.com/office/2006/metadata/properties" ma:root="true" ma:fieldsID="e496c1f64da9720920a397df051ad97e" ns3:_="" ns4:_="">
    <xsd:import namespace="7bd0d535-0e6b-4506-b26a-8f38be18c8fb"/>
    <xsd:import namespace="4f9b6d26-cd48-42ba-ae38-0bfee2cebd4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EventHashCode" minOccurs="0"/>
                <xsd:element ref="ns3:MediaServiceGenerationTime"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d0d535-0e6b-4506-b26a-8f38be18c8fb"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f9b6d26-cd48-42ba-ae38-0bfee2cebd4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FFDE64-7377-4585-8BDD-0F3280FD8D1A}">
  <ds:schemaRefs>
    <ds:schemaRef ds:uri="http://schemas.microsoft.com/office/2006/metadata/contentType"/>
    <ds:schemaRef ds:uri="http://schemas.microsoft.com/office/2006/metadata/properties/metaAttributes"/>
    <ds:schemaRef ds:uri="http://www.w3.org/2000/xmlns/"/>
    <ds:schemaRef ds:uri="http://www.w3.org/2001/XMLSchema"/>
    <ds:schemaRef ds:uri="7bd0d535-0e6b-4506-b26a-8f38be18c8fb"/>
    <ds:schemaRef ds:uri="4f9b6d26-cd48-42ba-ae38-0bfee2cebd4b"/>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50871B-2C5A-4907-A965-FE9CE6E905F5}">
  <ds:schemaRefs>
    <ds:schemaRef ds:uri="http://schemas.microsoft.com/sharepoint/v3/contenttype/forms"/>
  </ds:schemaRefs>
</ds:datastoreItem>
</file>

<file path=customXml/itemProps3.xml><?xml version="1.0" encoding="utf-8"?>
<ds:datastoreItem xmlns:ds="http://schemas.openxmlformats.org/officeDocument/2006/customXml" ds:itemID="{B6CEC291-5773-4F2B-ACE5-1B199B9766F9}">
  <ds:schemaRefs>
    <ds:schemaRef ds:uri="http://schemas.microsoft.com/office/2006/metadata/properties"/>
    <ds:schemaRef ds:uri="http://www.w3.org/2000/xmln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ZBEn Solver</vt:lpstr>
      <vt:lpstr>ZBE Solver</vt:lpstr>
      <vt:lpstr>Hursh-Siberberg Exp Solver</vt:lpstr>
      <vt:lpstr>ZBEn Sample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 Hursh</dc:creator>
  <cp:lastModifiedBy>Jeff Steinmann</cp:lastModifiedBy>
  <cp:lastPrinted>2020-05-27T02:11:41Z</cp:lastPrinted>
  <dcterms:created xsi:type="dcterms:W3CDTF">2020-04-28T15:15:25Z</dcterms:created>
  <dcterms:modified xsi:type="dcterms:W3CDTF">2023-03-07T15:35:08Z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0x01010064B0F77B56AD174F9FA6F5A63A782AB2</vt:lpwstr>
  </property>
</Properties>
</file>